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780836\Desktop\"/>
    </mc:Choice>
  </mc:AlternateContent>
  <bookViews>
    <workbookView xWindow="0" yWindow="0" windowWidth="6540" windowHeight="7500" tabRatio="932"/>
  </bookViews>
  <sheets>
    <sheet name="ﾁｰﾑﾃﾞｰﾀ入力" sheetId="5" r:id="rId1"/>
    <sheet name="高体連メンバー表" sheetId="13" r:id="rId2"/>
    <sheet name="選手交代カード(高体連)" sheetId="14" r:id="rId3"/>
    <sheet name="選手交代カード(高円宮杯)" sheetId="15" r:id="rId4"/>
    <sheet name="A_登録（BL用30名）" sheetId="3" r:id="rId5"/>
    <sheet name="B_登録（BL外用46名）" sheetId="4" r:id="rId6"/>
    <sheet name="C_（人数制限なし）登録" sheetId="6" r:id="rId7"/>
    <sheet name="②D_人数制限なし" sheetId="9" r:id="rId8"/>
    <sheet name="E_制限なし" sheetId="10" r:id="rId9"/>
  </sheets>
  <externalReferences>
    <externalReference r:id="rId10"/>
  </externalReferences>
  <definedNames>
    <definedName name="_xlnm.Print_Area" localSheetId="7">②D_人数制限なし!$A$1:$AK$61</definedName>
    <definedName name="_xlnm.Print_Area" localSheetId="4">'A_登録（BL用30名）'!$A$1:$AK$52</definedName>
    <definedName name="_xlnm.Print_Area" localSheetId="6">'C_（人数制限なし）登録'!$A$1:$AK$61</definedName>
    <definedName name="_xlnm.Print_Area" localSheetId="8">E_制限なし!$A$1:$AK$61</definedName>
    <definedName name="_xlnm.Print_Area" localSheetId="1">高体連メンバー表!$A$1:$W$40</definedName>
    <definedName name="背番号">[1]交代選手背番号リスト!$A$2:$A$31</definedName>
  </definedNames>
  <calcPr calcId="162913"/>
</workbook>
</file>

<file path=xl/calcChain.xml><?xml version="1.0" encoding="utf-8"?>
<calcChain xmlns="http://schemas.openxmlformats.org/spreadsheetml/2006/main">
  <c r="AV124" i="14" l="1"/>
  <c r="Q124" i="14"/>
  <c r="AV99" i="14"/>
  <c r="Q99" i="14"/>
  <c r="AF124" i="14"/>
  <c r="A124" i="14"/>
  <c r="AF99" i="14"/>
  <c r="A99" i="14"/>
  <c r="AX134" i="14"/>
  <c r="AI134" i="14"/>
  <c r="S134" i="14"/>
  <c r="D134" i="14"/>
  <c r="AX109" i="14"/>
  <c r="AI109" i="14"/>
  <c r="S109" i="14"/>
  <c r="D109" i="14"/>
  <c r="AI126" i="14"/>
  <c r="D126" i="14"/>
  <c r="AI101" i="14"/>
  <c r="D101" i="14"/>
  <c r="AI78" i="14"/>
  <c r="D78" i="14"/>
  <c r="AI53" i="14"/>
  <c r="D53" i="14"/>
  <c r="AX86" i="14"/>
  <c r="AI86" i="14"/>
  <c r="S86" i="14"/>
  <c r="D86" i="14"/>
  <c r="AX61" i="14"/>
  <c r="AI61" i="14"/>
  <c r="S61" i="14"/>
  <c r="D61" i="14"/>
  <c r="AV76" i="14"/>
  <c r="Q76" i="14"/>
  <c r="AV51" i="14"/>
  <c r="Q51" i="14"/>
  <c r="AF76" i="14"/>
  <c r="A76" i="14"/>
  <c r="AF51" i="14"/>
  <c r="A51" i="14"/>
  <c r="AX38" i="14"/>
  <c r="AI38" i="14"/>
  <c r="S38" i="14"/>
  <c r="D38" i="14"/>
  <c r="AX13" i="14"/>
  <c r="AI13" i="14"/>
  <c r="S13" i="14"/>
  <c r="D13" i="14"/>
  <c r="D5" i="14"/>
  <c r="AI30" i="14" s="1"/>
  <c r="AV28" i="14"/>
  <c r="AF28" i="14"/>
  <c r="Q28" i="14"/>
  <c r="A28" i="14"/>
  <c r="AV3" i="14"/>
  <c r="AF3" i="14"/>
  <c r="H11" i="13"/>
  <c r="I11" i="13"/>
  <c r="J11" i="13"/>
  <c r="K11" i="13"/>
  <c r="L11" i="13"/>
  <c r="M11" i="13"/>
  <c r="N11" i="13"/>
  <c r="H12" i="13"/>
  <c r="I12" i="13"/>
  <c r="J12" i="13"/>
  <c r="K12" i="13"/>
  <c r="L12" i="13"/>
  <c r="M12" i="13"/>
  <c r="N12" i="13"/>
  <c r="H13" i="13"/>
  <c r="I13" i="13"/>
  <c r="J13" i="13"/>
  <c r="K13" i="13"/>
  <c r="L13" i="13"/>
  <c r="M13" i="13"/>
  <c r="N13" i="13"/>
  <c r="H14" i="13"/>
  <c r="I14" i="13"/>
  <c r="J14" i="13"/>
  <c r="K14" i="13"/>
  <c r="L14" i="13"/>
  <c r="M14" i="13"/>
  <c r="N14" i="13"/>
  <c r="H15" i="13"/>
  <c r="I15" i="13"/>
  <c r="J15" i="13"/>
  <c r="K15" i="13"/>
  <c r="L15" i="13"/>
  <c r="M15" i="13"/>
  <c r="N15" i="13"/>
  <c r="H16" i="13"/>
  <c r="I16" i="13"/>
  <c r="J16" i="13"/>
  <c r="K16" i="13"/>
  <c r="L16" i="13"/>
  <c r="M16" i="13"/>
  <c r="N16" i="13"/>
  <c r="H17" i="13"/>
  <c r="I17" i="13"/>
  <c r="J17" i="13"/>
  <c r="K17" i="13"/>
  <c r="L17" i="13"/>
  <c r="M17" i="13"/>
  <c r="N17" i="13"/>
  <c r="H18" i="13"/>
  <c r="I18" i="13"/>
  <c r="J18" i="13"/>
  <c r="K18" i="13"/>
  <c r="L18" i="13"/>
  <c r="M18" i="13"/>
  <c r="N18" i="13"/>
  <c r="H19" i="13"/>
  <c r="I19" i="13"/>
  <c r="J19" i="13"/>
  <c r="K19" i="13"/>
  <c r="L19" i="13"/>
  <c r="M19" i="13"/>
  <c r="N19" i="13"/>
  <c r="H20" i="13"/>
  <c r="I20" i="13"/>
  <c r="J20" i="13"/>
  <c r="K20" i="13"/>
  <c r="L20" i="13"/>
  <c r="M20" i="13"/>
  <c r="N20" i="13"/>
  <c r="H21" i="13"/>
  <c r="I21" i="13"/>
  <c r="J21" i="13"/>
  <c r="K21" i="13"/>
  <c r="L21" i="13"/>
  <c r="M21" i="13"/>
  <c r="N21" i="13"/>
  <c r="H22" i="13"/>
  <c r="I22" i="13"/>
  <c r="J22" i="13"/>
  <c r="K22" i="13"/>
  <c r="L22" i="13"/>
  <c r="M22" i="13"/>
  <c r="N22" i="13"/>
  <c r="H23" i="13"/>
  <c r="I23" i="13"/>
  <c r="J23" i="13"/>
  <c r="K23" i="13"/>
  <c r="L23" i="13"/>
  <c r="M23" i="13"/>
  <c r="N23" i="13"/>
  <c r="H24" i="13"/>
  <c r="I24" i="13"/>
  <c r="J24" i="13"/>
  <c r="K24" i="13"/>
  <c r="L24" i="13"/>
  <c r="M24" i="13"/>
  <c r="N24" i="13"/>
  <c r="H25" i="13"/>
  <c r="I25" i="13"/>
  <c r="J25" i="13"/>
  <c r="K25" i="13"/>
  <c r="L25" i="13"/>
  <c r="M25" i="13"/>
  <c r="N25" i="13"/>
  <c r="H26" i="13"/>
  <c r="I26" i="13"/>
  <c r="J26" i="13"/>
  <c r="K26" i="13"/>
  <c r="L26" i="13"/>
  <c r="M26" i="13"/>
  <c r="N26" i="13"/>
  <c r="H27" i="13"/>
  <c r="I27" i="13"/>
  <c r="J27" i="13"/>
  <c r="K27" i="13"/>
  <c r="L27" i="13"/>
  <c r="M27" i="13"/>
  <c r="N27" i="13"/>
  <c r="H28" i="13"/>
  <c r="I28" i="13"/>
  <c r="J28" i="13"/>
  <c r="K28" i="13"/>
  <c r="L28" i="13"/>
  <c r="M28" i="13"/>
  <c r="N28" i="13"/>
  <c r="H29" i="13"/>
  <c r="I29" i="13"/>
  <c r="J29" i="13"/>
  <c r="K29" i="13"/>
  <c r="L29" i="13"/>
  <c r="M29" i="13"/>
  <c r="N29" i="13"/>
  <c r="H30" i="13"/>
  <c r="I30" i="13"/>
  <c r="J30" i="13"/>
  <c r="K30" i="13"/>
  <c r="L30" i="13"/>
  <c r="M30" i="13"/>
  <c r="N30" i="13"/>
  <c r="H31" i="13"/>
  <c r="I31" i="13"/>
  <c r="J31" i="13"/>
  <c r="K31" i="13"/>
  <c r="L31" i="13"/>
  <c r="M31" i="13"/>
  <c r="N31" i="13"/>
  <c r="H32" i="13"/>
  <c r="I32" i="13"/>
  <c r="J32" i="13"/>
  <c r="K32" i="13"/>
  <c r="L32" i="13"/>
  <c r="M32" i="13"/>
  <c r="N32" i="13"/>
  <c r="H33" i="13"/>
  <c r="I33" i="13"/>
  <c r="J33" i="13"/>
  <c r="K33" i="13"/>
  <c r="L33" i="13"/>
  <c r="M33" i="13"/>
  <c r="N33" i="13"/>
  <c r="H34" i="13"/>
  <c r="I34" i="13"/>
  <c r="J34" i="13"/>
  <c r="K34" i="13"/>
  <c r="L34" i="13"/>
  <c r="M34" i="13"/>
  <c r="N34" i="13"/>
  <c r="H35" i="13"/>
  <c r="I35" i="13"/>
  <c r="J35" i="13"/>
  <c r="K35" i="13"/>
  <c r="L35" i="13"/>
  <c r="M35" i="13"/>
  <c r="N35" i="13"/>
  <c r="H36" i="13"/>
  <c r="I36" i="13"/>
  <c r="J36" i="13"/>
  <c r="K36" i="13"/>
  <c r="L36" i="13"/>
  <c r="M36" i="13"/>
  <c r="N36" i="13"/>
  <c r="H37" i="13"/>
  <c r="I37" i="13"/>
  <c r="J37" i="13"/>
  <c r="K37" i="13"/>
  <c r="L37" i="13"/>
  <c r="M37" i="13"/>
  <c r="N37" i="13"/>
  <c r="H38" i="13"/>
  <c r="I38" i="13"/>
  <c r="J38" i="13"/>
  <c r="K38" i="13"/>
  <c r="L38" i="13"/>
  <c r="M38" i="13"/>
  <c r="N38" i="13"/>
  <c r="H39" i="13"/>
  <c r="I39" i="13"/>
  <c r="J39" i="13"/>
  <c r="K39" i="13"/>
  <c r="L39" i="13"/>
  <c r="M39" i="13"/>
  <c r="N39" i="13"/>
  <c r="C11" i="13"/>
  <c r="D11" i="13"/>
  <c r="E11" i="13"/>
  <c r="C12" i="13"/>
  <c r="D12" i="13"/>
  <c r="E12" i="13"/>
  <c r="C13" i="13"/>
  <c r="D13" i="13"/>
  <c r="E13" i="13"/>
  <c r="C14" i="13"/>
  <c r="D14" i="13"/>
  <c r="E14" i="13"/>
  <c r="C15" i="13"/>
  <c r="D15" i="13"/>
  <c r="E15" i="13"/>
  <c r="C16" i="13"/>
  <c r="D16" i="13"/>
  <c r="E16" i="13"/>
  <c r="C17" i="13"/>
  <c r="D17" i="13"/>
  <c r="E17" i="13"/>
  <c r="C18" i="13"/>
  <c r="D18" i="13"/>
  <c r="E18" i="13"/>
  <c r="C19" i="13"/>
  <c r="D19" i="13"/>
  <c r="E19" i="13"/>
  <c r="C20" i="13"/>
  <c r="D20" i="13"/>
  <c r="E20" i="13"/>
  <c r="C21" i="13"/>
  <c r="D21" i="13"/>
  <c r="E21" i="13"/>
  <c r="C22" i="13"/>
  <c r="D22" i="13"/>
  <c r="E22" i="13"/>
  <c r="C23" i="13"/>
  <c r="D23" i="13"/>
  <c r="E23" i="13"/>
  <c r="C24" i="13"/>
  <c r="D24" i="13"/>
  <c r="E24" i="13"/>
  <c r="C25" i="13"/>
  <c r="D25" i="13"/>
  <c r="E25" i="13"/>
  <c r="C26" i="13"/>
  <c r="D26" i="13"/>
  <c r="E26" i="13"/>
  <c r="C27" i="13"/>
  <c r="D27" i="13"/>
  <c r="E27" i="13"/>
  <c r="C28" i="13"/>
  <c r="D28" i="13"/>
  <c r="E28" i="13"/>
  <c r="C29" i="13"/>
  <c r="D29" i="13"/>
  <c r="E29" i="13"/>
  <c r="C30" i="13"/>
  <c r="D30" i="13"/>
  <c r="E30" i="13"/>
  <c r="C31" i="13"/>
  <c r="D31" i="13"/>
  <c r="E31" i="13"/>
  <c r="C32" i="13"/>
  <c r="D32" i="13"/>
  <c r="E32" i="13"/>
  <c r="C33" i="13"/>
  <c r="D33" i="13"/>
  <c r="E33" i="13"/>
  <c r="C34" i="13"/>
  <c r="D34" i="13"/>
  <c r="E34" i="13"/>
  <c r="C35" i="13"/>
  <c r="D35" i="13"/>
  <c r="E35" i="13"/>
  <c r="C36" i="13"/>
  <c r="D36" i="13"/>
  <c r="E36" i="13"/>
  <c r="C37" i="13"/>
  <c r="D37" i="13"/>
  <c r="E37" i="13"/>
  <c r="C38" i="13"/>
  <c r="D38" i="13"/>
  <c r="E38" i="13"/>
  <c r="C39" i="13"/>
  <c r="D39" i="13"/>
  <c r="E39" i="13"/>
  <c r="N10" i="13"/>
  <c r="M10" i="13"/>
  <c r="L10" i="13"/>
  <c r="K10" i="13"/>
  <c r="J10" i="13"/>
  <c r="I10" i="13"/>
  <c r="H10" i="13"/>
  <c r="E10" i="13"/>
  <c r="D10" i="13"/>
  <c r="C10" i="13"/>
  <c r="D30" i="14" l="1"/>
  <c r="AI5" i="14"/>
  <c r="AK36" i="4"/>
  <c r="AK37" i="4"/>
  <c r="AK38" i="4"/>
  <c r="AK39" i="4"/>
  <c r="AK40" i="4"/>
  <c r="AK41" i="4"/>
  <c r="AK42" i="4"/>
  <c r="AK43" i="4"/>
  <c r="AK44" i="4"/>
  <c r="AK45" i="4"/>
  <c r="AK46" i="4"/>
  <c r="AK47" i="4"/>
  <c r="AK48" i="4"/>
  <c r="AK49" i="4"/>
  <c r="AK50" i="4"/>
  <c r="AK51" i="4"/>
  <c r="AK52" i="4"/>
  <c r="AK53" i="4"/>
  <c r="AK54" i="4"/>
  <c r="AK55" i="4"/>
  <c r="AK56" i="4"/>
  <c r="AK57" i="4"/>
  <c r="AK58" i="4"/>
  <c r="AK59" i="4"/>
  <c r="AK60" i="4"/>
  <c r="AK61" i="4"/>
  <c r="AK62" i="4"/>
  <c r="AK63" i="4"/>
  <c r="AK64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AK35" i="4"/>
  <c r="AJ35" i="4"/>
  <c r="AE35" i="4"/>
  <c r="AA35" i="4"/>
  <c r="Y35" i="4"/>
  <c r="W35" i="4"/>
  <c r="U35" i="4"/>
  <c r="N35" i="4"/>
  <c r="L35" i="4"/>
  <c r="J35" i="4"/>
  <c r="G35" i="4"/>
  <c r="AA1" i="10"/>
  <c r="AA1" i="9"/>
  <c r="AA1" i="6"/>
  <c r="AA1" i="4"/>
  <c r="AJ20" i="10"/>
  <c r="AK20" i="10"/>
  <c r="AJ21" i="10"/>
  <c r="AK21" i="10"/>
  <c r="AJ22" i="10"/>
  <c r="AK22" i="10"/>
  <c r="AJ23" i="10"/>
  <c r="AK23" i="10"/>
  <c r="AJ24" i="10"/>
  <c r="AK24" i="10"/>
  <c r="AJ25" i="10"/>
  <c r="AK25" i="10"/>
  <c r="AJ26" i="10"/>
  <c r="AK26" i="10"/>
  <c r="AJ27" i="10"/>
  <c r="AK27" i="10"/>
  <c r="AJ28" i="10"/>
  <c r="AK28" i="10"/>
  <c r="AJ29" i="10"/>
  <c r="AK29" i="10"/>
  <c r="AJ30" i="10"/>
  <c r="AK30" i="10"/>
  <c r="AJ31" i="10"/>
  <c r="AK31" i="10"/>
  <c r="AJ32" i="10"/>
  <c r="AK32" i="10"/>
  <c r="AJ33" i="10"/>
  <c r="AK33" i="10"/>
  <c r="AJ34" i="10"/>
  <c r="AK34" i="10"/>
  <c r="AJ35" i="10"/>
  <c r="AK35" i="10"/>
  <c r="AJ36" i="10"/>
  <c r="AK36" i="10"/>
  <c r="AJ37" i="10"/>
  <c r="AK37" i="10"/>
  <c r="AJ38" i="10"/>
  <c r="AK38" i="10"/>
  <c r="AJ39" i="10"/>
  <c r="AK39" i="10"/>
  <c r="AJ40" i="10"/>
  <c r="AK40" i="10"/>
  <c r="AJ41" i="10"/>
  <c r="AK41" i="10"/>
  <c r="AJ42" i="10"/>
  <c r="AK42" i="10"/>
  <c r="AJ43" i="10"/>
  <c r="AK43" i="10"/>
  <c r="AJ44" i="10"/>
  <c r="AK44" i="10"/>
  <c r="AJ45" i="10"/>
  <c r="AK45" i="10"/>
  <c r="AJ46" i="10"/>
  <c r="AK46" i="10"/>
  <c r="AJ47" i="10"/>
  <c r="AK47" i="10"/>
  <c r="AJ48" i="10"/>
  <c r="AK48" i="10"/>
  <c r="AJ49" i="10"/>
  <c r="AK49" i="10"/>
  <c r="AJ50" i="10"/>
  <c r="AK50" i="10"/>
  <c r="AJ51" i="10"/>
  <c r="AK51" i="10"/>
  <c r="AJ52" i="10"/>
  <c r="AK52" i="10"/>
  <c r="AJ53" i="10"/>
  <c r="AK53" i="10"/>
  <c r="AJ54" i="10"/>
  <c r="AK54" i="10"/>
  <c r="AJ55" i="10"/>
  <c r="AK55" i="10"/>
  <c r="AJ56" i="10"/>
  <c r="AK56" i="10"/>
  <c r="AJ57" i="10"/>
  <c r="AK57" i="10"/>
  <c r="AJ58" i="10"/>
  <c r="AK58" i="10"/>
  <c r="AK19" i="10"/>
  <c r="AJ19" i="10"/>
  <c r="AJ20" i="6"/>
  <c r="AK20" i="6"/>
  <c r="AJ21" i="6"/>
  <c r="AK21" i="6"/>
  <c r="AJ22" i="6"/>
  <c r="AK22" i="6"/>
  <c r="AJ23" i="6"/>
  <c r="AK23" i="6"/>
  <c r="AJ24" i="6"/>
  <c r="AK24" i="6"/>
  <c r="AJ25" i="6"/>
  <c r="AK25" i="6"/>
  <c r="AJ26" i="6"/>
  <c r="AK26" i="6"/>
  <c r="AJ27" i="6"/>
  <c r="AK27" i="6"/>
  <c r="AJ28" i="6"/>
  <c r="AK28" i="6"/>
  <c r="AJ29" i="6"/>
  <c r="AK29" i="6"/>
  <c r="AJ30" i="6"/>
  <c r="AK30" i="6"/>
  <c r="AJ31" i="6"/>
  <c r="AK31" i="6"/>
  <c r="AJ32" i="6"/>
  <c r="AK32" i="6"/>
  <c r="AJ33" i="6"/>
  <c r="AK33" i="6"/>
  <c r="AJ34" i="6"/>
  <c r="AK34" i="6"/>
  <c r="AJ35" i="6"/>
  <c r="AK35" i="6"/>
  <c r="AJ36" i="6"/>
  <c r="AK36" i="6"/>
  <c r="AJ37" i="6"/>
  <c r="AK37" i="6"/>
  <c r="AJ38" i="6"/>
  <c r="AK38" i="6"/>
  <c r="AJ39" i="6"/>
  <c r="AK39" i="6"/>
  <c r="AJ40" i="6"/>
  <c r="AK40" i="6"/>
  <c r="AJ41" i="6"/>
  <c r="AK41" i="6"/>
  <c r="AJ42" i="6"/>
  <c r="AK42" i="6"/>
  <c r="AJ43" i="6"/>
  <c r="AK43" i="6"/>
  <c r="AJ44" i="6"/>
  <c r="AK44" i="6"/>
  <c r="AJ45" i="6"/>
  <c r="AK45" i="6"/>
  <c r="AJ46" i="6"/>
  <c r="AK46" i="6"/>
  <c r="AJ47" i="6"/>
  <c r="AK47" i="6"/>
  <c r="AJ48" i="6"/>
  <c r="AK48" i="6"/>
  <c r="AJ49" i="6"/>
  <c r="AK49" i="6"/>
  <c r="AJ50" i="6"/>
  <c r="AK50" i="6"/>
  <c r="AJ51" i="6"/>
  <c r="AK51" i="6"/>
  <c r="AJ52" i="6"/>
  <c r="AK52" i="6"/>
  <c r="AJ53" i="6"/>
  <c r="AK53" i="6"/>
  <c r="AJ54" i="6"/>
  <c r="AK54" i="6"/>
  <c r="AJ55" i="6"/>
  <c r="AK55" i="6"/>
  <c r="AJ56" i="6"/>
  <c r="AK56" i="6"/>
  <c r="AJ57" i="6"/>
  <c r="AK57" i="6"/>
  <c r="AJ58" i="6"/>
  <c r="AK58" i="6"/>
  <c r="AK19" i="6"/>
  <c r="AJ19" i="6"/>
  <c r="AJ20" i="9"/>
  <c r="AK20" i="9"/>
  <c r="AJ21" i="9"/>
  <c r="AK21" i="9"/>
  <c r="AJ22" i="9"/>
  <c r="AK22" i="9"/>
  <c r="AJ23" i="9"/>
  <c r="AK23" i="9"/>
  <c r="AJ24" i="9"/>
  <c r="AK24" i="9"/>
  <c r="AJ25" i="9"/>
  <c r="AK25" i="9"/>
  <c r="AJ26" i="9"/>
  <c r="AK26" i="9"/>
  <c r="AJ27" i="9"/>
  <c r="AK27" i="9"/>
  <c r="AJ28" i="9"/>
  <c r="AK28" i="9"/>
  <c r="AJ29" i="9"/>
  <c r="AK29" i="9"/>
  <c r="AJ30" i="9"/>
  <c r="AK30" i="9"/>
  <c r="AJ31" i="9"/>
  <c r="AK31" i="9"/>
  <c r="AJ32" i="9"/>
  <c r="AK32" i="9"/>
  <c r="AJ33" i="9"/>
  <c r="AK33" i="9"/>
  <c r="AJ34" i="9"/>
  <c r="AK34" i="9"/>
  <c r="AJ35" i="9"/>
  <c r="AK35" i="9"/>
  <c r="AJ36" i="9"/>
  <c r="AK36" i="9"/>
  <c r="AJ37" i="9"/>
  <c r="AK37" i="9"/>
  <c r="AJ38" i="9"/>
  <c r="AK38" i="9"/>
  <c r="AJ39" i="9"/>
  <c r="AK39" i="9"/>
  <c r="AJ40" i="9"/>
  <c r="AK40" i="9"/>
  <c r="AJ41" i="9"/>
  <c r="AK41" i="9"/>
  <c r="AJ42" i="9"/>
  <c r="AK42" i="9"/>
  <c r="AJ43" i="9"/>
  <c r="AK43" i="9"/>
  <c r="AJ44" i="9"/>
  <c r="AK44" i="9"/>
  <c r="AJ45" i="9"/>
  <c r="AK45" i="9"/>
  <c r="AJ46" i="9"/>
  <c r="AK46" i="9"/>
  <c r="AJ47" i="9"/>
  <c r="AK47" i="9"/>
  <c r="AJ48" i="9"/>
  <c r="AK48" i="9"/>
  <c r="AJ49" i="9"/>
  <c r="AK49" i="9"/>
  <c r="AJ50" i="9"/>
  <c r="AK50" i="9"/>
  <c r="AJ51" i="9"/>
  <c r="AK51" i="9"/>
  <c r="AJ52" i="9"/>
  <c r="AK52" i="9"/>
  <c r="AJ53" i="9"/>
  <c r="AK53" i="9"/>
  <c r="AJ54" i="9"/>
  <c r="AK54" i="9"/>
  <c r="AJ55" i="9"/>
  <c r="AK55" i="9"/>
  <c r="AJ56" i="9"/>
  <c r="AK56" i="9"/>
  <c r="AJ57" i="9"/>
  <c r="AK57" i="9"/>
  <c r="AJ58" i="9"/>
  <c r="AK58" i="9"/>
  <c r="AK19" i="9"/>
  <c r="AJ19" i="9"/>
  <c r="A1" i="10"/>
  <c r="A1" i="9"/>
  <c r="A1" i="6"/>
  <c r="A1" i="4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33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AK19" i="3"/>
  <c r="AJ19" i="3"/>
  <c r="AE19" i="3"/>
  <c r="AA19" i="3"/>
  <c r="Y19" i="3"/>
  <c r="W19" i="3"/>
  <c r="U19" i="3"/>
  <c r="N19" i="3"/>
  <c r="L19" i="3"/>
  <c r="J19" i="3"/>
  <c r="G19" i="3"/>
  <c r="E3" i="10"/>
  <c r="E3" i="9"/>
  <c r="E3" i="6"/>
  <c r="E3" i="4"/>
  <c r="J15" i="10"/>
  <c r="N15" i="10"/>
  <c r="R15" i="10"/>
  <c r="V15" i="10"/>
  <c r="Y15" i="10"/>
  <c r="J16" i="10"/>
  <c r="N16" i="10"/>
  <c r="R16" i="10"/>
  <c r="V16" i="10"/>
  <c r="Y16" i="10"/>
  <c r="J15" i="9"/>
  <c r="N15" i="9"/>
  <c r="R15" i="9"/>
  <c r="V15" i="9"/>
  <c r="Y15" i="9"/>
  <c r="J16" i="9"/>
  <c r="N16" i="9"/>
  <c r="R16" i="9"/>
  <c r="V16" i="9"/>
  <c r="Y16" i="9"/>
  <c r="J15" i="6"/>
  <c r="N15" i="6"/>
  <c r="R15" i="6"/>
  <c r="V15" i="6"/>
  <c r="Y15" i="6"/>
  <c r="J16" i="6"/>
  <c r="N16" i="6"/>
  <c r="R16" i="6"/>
  <c r="V16" i="6"/>
  <c r="Y16" i="6"/>
  <c r="J15" i="4"/>
  <c r="N15" i="4"/>
  <c r="R15" i="4"/>
  <c r="V15" i="4"/>
  <c r="Y15" i="4"/>
  <c r="J16" i="4"/>
  <c r="N16" i="4"/>
  <c r="R16" i="4"/>
  <c r="V16" i="4"/>
  <c r="Y16" i="4"/>
  <c r="N15" i="3"/>
  <c r="V15" i="3"/>
  <c r="N16" i="3"/>
  <c r="V16" i="3"/>
  <c r="G20" i="4"/>
  <c r="AE21" i="4"/>
  <c r="J22" i="4"/>
  <c r="L22" i="4"/>
  <c r="Y23" i="4"/>
  <c r="G24" i="4"/>
  <c r="G25" i="4"/>
  <c r="W26" i="4"/>
  <c r="L26" i="4"/>
  <c r="J27" i="4"/>
  <c r="G28" i="4"/>
  <c r="AJ29" i="4"/>
  <c r="W30" i="4"/>
  <c r="J30" i="4"/>
  <c r="J31" i="4"/>
  <c r="Y32" i="4"/>
  <c r="L33" i="4"/>
  <c r="L34" i="4"/>
  <c r="J19" i="4"/>
  <c r="AE58" i="10"/>
  <c r="AA58" i="10"/>
  <c r="Y58" i="10"/>
  <c r="W58" i="10"/>
  <c r="U58" i="10"/>
  <c r="N58" i="10"/>
  <c r="L58" i="10"/>
  <c r="J58" i="10"/>
  <c r="G58" i="10"/>
  <c r="AE57" i="10"/>
  <c r="AA57" i="10"/>
  <c r="Y57" i="10"/>
  <c r="W57" i="10"/>
  <c r="U57" i="10"/>
  <c r="N57" i="10"/>
  <c r="L57" i="10"/>
  <c r="J57" i="10"/>
  <c r="G57" i="10"/>
  <c r="AE56" i="10"/>
  <c r="AA56" i="10"/>
  <c r="Y56" i="10"/>
  <c r="W56" i="10"/>
  <c r="U56" i="10"/>
  <c r="N56" i="10"/>
  <c r="L56" i="10"/>
  <c r="J56" i="10"/>
  <c r="G56" i="10"/>
  <c r="AE55" i="10"/>
  <c r="AA55" i="10"/>
  <c r="Y55" i="10"/>
  <c r="W55" i="10"/>
  <c r="U55" i="10"/>
  <c r="N55" i="10"/>
  <c r="L55" i="10"/>
  <c r="J55" i="10"/>
  <c r="G55" i="10"/>
  <c r="AE54" i="10"/>
  <c r="AA54" i="10"/>
  <c r="Y54" i="10"/>
  <c r="W54" i="10"/>
  <c r="U54" i="10"/>
  <c r="N54" i="10"/>
  <c r="L54" i="10"/>
  <c r="J54" i="10"/>
  <c r="G54" i="10"/>
  <c r="AE53" i="10"/>
  <c r="AA53" i="10"/>
  <c r="Y53" i="10"/>
  <c r="W53" i="10"/>
  <c r="U53" i="10"/>
  <c r="N53" i="10"/>
  <c r="L53" i="10"/>
  <c r="J53" i="10"/>
  <c r="G53" i="10"/>
  <c r="AE52" i="10"/>
  <c r="AA52" i="10"/>
  <c r="Y52" i="10"/>
  <c r="W52" i="10"/>
  <c r="U52" i="10"/>
  <c r="N52" i="10"/>
  <c r="L52" i="10"/>
  <c r="J52" i="10"/>
  <c r="G52" i="10"/>
  <c r="AE51" i="10"/>
  <c r="AA51" i="10"/>
  <c r="Y51" i="10"/>
  <c r="W51" i="10"/>
  <c r="U51" i="10"/>
  <c r="N51" i="10"/>
  <c r="L51" i="10"/>
  <c r="J51" i="10"/>
  <c r="G51" i="10"/>
  <c r="AE50" i="10"/>
  <c r="AA50" i="10"/>
  <c r="Y50" i="10"/>
  <c r="W50" i="10"/>
  <c r="U50" i="10"/>
  <c r="N50" i="10"/>
  <c r="L50" i="10"/>
  <c r="J50" i="10"/>
  <c r="G50" i="10"/>
  <c r="AE49" i="10"/>
  <c r="AA49" i="10"/>
  <c r="Y49" i="10"/>
  <c r="W49" i="10"/>
  <c r="U49" i="10"/>
  <c r="N49" i="10"/>
  <c r="L49" i="10"/>
  <c r="J49" i="10"/>
  <c r="G49" i="10"/>
  <c r="AE48" i="10"/>
  <c r="AA48" i="10"/>
  <c r="Y48" i="10"/>
  <c r="W48" i="10"/>
  <c r="U48" i="10"/>
  <c r="N48" i="10"/>
  <c r="L48" i="10"/>
  <c r="J48" i="10"/>
  <c r="G48" i="10"/>
  <c r="AE47" i="10"/>
  <c r="AA47" i="10"/>
  <c r="Y47" i="10"/>
  <c r="W47" i="10"/>
  <c r="U47" i="10"/>
  <c r="N47" i="10"/>
  <c r="L47" i="10"/>
  <c r="J47" i="10"/>
  <c r="G47" i="10"/>
  <c r="AE46" i="10"/>
  <c r="AA46" i="10"/>
  <c r="Y46" i="10"/>
  <c r="W46" i="10"/>
  <c r="U46" i="10"/>
  <c r="N46" i="10"/>
  <c r="L46" i="10"/>
  <c r="J46" i="10"/>
  <c r="G46" i="10"/>
  <c r="AE45" i="10"/>
  <c r="AA45" i="10"/>
  <c r="Y45" i="10"/>
  <c r="W45" i="10"/>
  <c r="U45" i="10"/>
  <c r="N45" i="10"/>
  <c r="L45" i="10"/>
  <c r="J45" i="10"/>
  <c r="G45" i="10"/>
  <c r="AE44" i="10"/>
  <c r="AA44" i="10"/>
  <c r="Y44" i="10"/>
  <c r="W44" i="10"/>
  <c r="U44" i="10"/>
  <c r="N44" i="10"/>
  <c r="L44" i="10"/>
  <c r="J44" i="10"/>
  <c r="G44" i="10"/>
  <c r="AE43" i="10"/>
  <c r="AA43" i="10"/>
  <c r="Y43" i="10"/>
  <c r="W43" i="10"/>
  <c r="U43" i="10"/>
  <c r="N43" i="10"/>
  <c r="L43" i="10"/>
  <c r="J43" i="10"/>
  <c r="G43" i="10"/>
  <c r="AE42" i="10"/>
  <c r="AA42" i="10"/>
  <c r="Y42" i="10"/>
  <c r="W42" i="10"/>
  <c r="U42" i="10"/>
  <c r="N42" i="10"/>
  <c r="L42" i="10"/>
  <c r="J42" i="10"/>
  <c r="G42" i="10"/>
  <c r="AE41" i="10"/>
  <c r="AA41" i="10"/>
  <c r="Y41" i="10"/>
  <c r="W41" i="10"/>
  <c r="U41" i="10"/>
  <c r="N41" i="10"/>
  <c r="L41" i="10"/>
  <c r="J41" i="10"/>
  <c r="G41" i="10"/>
  <c r="AE40" i="10"/>
  <c r="AA40" i="10"/>
  <c r="Y40" i="10"/>
  <c r="W40" i="10"/>
  <c r="U40" i="10"/>
  <c r="N40" i="10"/>
  <c r="L40" i="10"/>
  <c r="J40" i="10"/>
  <c r="G40" i="10"/>
  <c r="AE39" i="10"/>
  <c r="AA39" i="10"/>
  <c r="Y39" i="10"/>
  <c r="W39" i="10"/>
  <c r="U39" i="10"/>
  <c r="N39" i="10"/>
  <c r="L39" i="10"/>
  <c r="J39" i="10"/>
  <c r="G39" i="10"/>
  <c r="AE38" i="10"/>
  <c r="AA38" i="10"/>
  <c r="Y38" i="10"/>
  <c r="W38" i="10"/>
  <c r="U38" i="10"/>
  <c r="N38" i="10"/>
  <c r="L38" i="10"/>
  <c r="J38" i="10"/>
  <c r="G38" i="10"/>
  <c r="AE37" i="10"/>
  <c r="AA37" i="10"/>
  <c r="Y37" i="10"/>
  <c r="W37" i="10"/>
  <c r="U37" i="10"/>
  <c r="N37" i="10"/>
  <c r="L37" i="10"/>
  <c r="J37" i="10"/>
  <c r="G37" i="10"/>
  <c r="AE36" i="10"/>
  <c r="AA36" i="10"/>
  <c r="Y36" i="10"/>
  <c r="W36" i="10"/>
  <c r="U36" i="10"/>
  <c r="N36" i="10"/>
  <c r="L36" i="10"/>
  <c r="J36" i="10"/>
  <c r="G36" i="10"/>
  <c r="AE35" i="10"/>
  <c r="AA35" i="10"/>
  <c r="Y35" i="10"/>
  <c r="W35" i="10"/>
  <c r="U35" i="10"/>
  <c r="N35" i="10"/>
  <c r="L35" i="10"/>
  <c r="J35" i="10"/>
  <c r="G35" i="10"/>
  <c r="AE34" i="10"/>
  <c r="AA34" i="10"/>
  <c r="Y34" i="10"/>
  <c r="W34" i="10"/>
  <c r="U34" i="10"/>
  <c r="N34" i="10"/>
  <c r="L34" i="10"/>
  <c r="J34" i="10"/>
  <c r="G34" i="10"/>
  <c r="AE33" i="10"/>
  <c r="AA33" i="10"/>
  <c r="Y33" i="10"/>
  <c r="W33" i="10"/>
  <c r="U33" i="10"/>
  <c r="N33" i="10"/>
  <c r="L33" i="10"/>
  <c r="J33" i="10"/>
  <c r="G33" i="10"/>
  <c r="AE32" i="10"/>
  <c r="AA32" i="10"/>
  <c r="Y32" i="10"/>
  <c r="W32" i="10"/>
  <c r="U32" i="10"/>
  <c r="N32" i="10"/>
  <c r="L32" i="10"/>
  <c r="J32" i="10"/>
  <c r="G32" i="10"/>
  <c r="AE31" i="10"/>
  <c r="AA31" i="10"/>
  <c r="Y31" i="10"/>
  <c r="W31" i="10"/>
  <c r="U31" i="10"/>
  <c r="N31" i="10"/>
  <c r="L31" i="10"/>
  <c r="J31" i="10"/>
  <c r="G31" i="10"/>
  <c r="AE30" i="10"/>
  <c r="AA30" i="10"/>
  <c r="Y30" i="10"/>
  <c r="W30" i="10"/>
  <c r="U30" i="10"/>
  <c r="N30" i="10"/>
  <c r="L30" i="10"/>
  <c r="J30" i="10"/>
  <c r="G30" i="10"/>
  <c r="AE29" i="10"/>
  <c r="AA29" i="10"/>
  <c r="Y29" i="10"/>
  <c r="W29" i="10"/>
  <c r="U29" i="10"/>
  <c r="N29" i="10"/>
  <c r="L29" i="10"/>
  <c r="J29" i="10"/>
  <c r="G29" i="10"/>
  <c r="AE28" i="10"/>
  <c r="AA28" i="10"/>
  <c r="Y28" i="10"/>
  <c r="W28" i="10"/>
  <c r="U28" i="10"/>
  <c r="N28" i="10"/>
  <c r="L28" i="10"/>
  <c r="J28" i="10"/>
  <c r="G28" i="10"/>
  <c r="AE27" i="10"/>
  <c r="AA27" i="10"/>
  <c r="Y27" i="10"/>
  <c r="W27" i="10"/>
  <c r="U27" i="10"/>
  <c r="N27" i="10"/>
  <c r="L27" i="10"/>
  <c r="J27" i="10"/>
  <c r="G27" i="10"/>
  <c r="AE26" i="10"/>
  <c r="AA26" i="10"/>
  <c r="Y26" i="10"/>
  <c r="W26" i="10"/>
  <c r="U26" i="10"/>
  <c r="N26" i="10"/>
  <c r="L26" i="10"/>
  <c r="J26" i="10"/>
  <c r="G26" i="10"/>
  <c r="AE25" i="10"/>
  <c r="AA25" i="10"/>
  <c r="Y25" i="10"/>
  <c r="W25" i="10"/>
  <c r="U25" i="10"/>
  <c r="N25" i="10"/>
  <c r="L25" i="10"/>
  <c r="J25" i="10"/>
  <c r="G25" i="10"/>
  <c r="AE24" i="10"/>
  <c r="AA24" i="10"/>
  <c r="Y24" i="10"/>
  <c r="W24" i="10"/>
  <c r="U24" i="10"/>
  <c r="N24" i="10"/>
  <c r="L24" i="10"/>
  <c r="J24" i="10"/>
  <c r="G24" i="10"/>
  <c r="AE23" i="10"/>
  <c r="AA23" i="10"/>
  <c r="Y23" i="10"/>
  <c r="W23" i="10"/>
  <c r="U23" i="10"/>
  <c r="N23" i="10"/>
  <c r="L23" i="10"/>
  <c r="J23" i="10"/>
  <c r="G23" i="10"/>
  <c r="AE22" i="10"/>
  <c r="AA22" i="10"/>
  <c r="Y22" i="10"/>
  <c r="W22" i="10"/>
  <c r="U22" i="10"/>
  <c r="N22" i="10"/>
  <c r="L22" i="10"/>
  <c r="J22" i="10"/>
  <c r="G22" i="10"/>
  <c r="AE21" i="10"/>
  <c r="AA21" i="10"/>
  <c r="Y21" i="10"/>
  <c r="W21" i="10"/>
  <c r="U21" i="10"/>
  <c r="N21" i="10"/>
  <c r="L21" i="10"/>
  <c r="J21" i="10"/>
  <c r="G21" i="10"/>
  <c r="AE20" i="10"/>
  <c r="AA20" i="10"/>
  <c r="Y20" i="10"/>
  <c r="W20" i="10"/>
  <c r="U20" i="10"/>
  <c r="N20" i="10"/>
  <c r="L20" i="10"/>
  <c r="J20" i="10"/>
  <c r="G20" i="10"/>
  <c r="AE19" i="10"/>
  <c r="AA19" i="10"/>
  <c r="Y19" i="10"/>
  <c r="W19" i="10"/>
  <c r="U19" i="10"/>
  <c r="N19" i="10"/>
  <c r="L19" i="10"/>
  <c r="J19" i="10"/>
  <c r="G19" i="10"/>
  <c r="J18" i="10"/>
  <c r="G18" i="10"/>
  <c r="Y14" i="10"/>
  <c r="R14" i="10"/>
  <c r="V14" i="10"/>
  <c r="J14" i="10"/>
  <c r="N14" i="10"/>
  <c r="Y13" i="10"/>
  <c r="R13" i="10"/>
  <c r="V13" i="10"/>
  <c r="J13" i="10"/>
  <c r="N13" i="10"/>
  <c r="Y12" i="10"/>
  <c r="R12" i="10"/>
  <c r="V12" i="10"/>
  <c r="J12" i="10"/>
  <c r="N12" i="10"/>
  <c r="Y11" i="10"/>
  <c r="R11" i="10"/>
  <c r="V11" i="10"/>
  <c r="J11" i="10"/>
  <c r="N11" i="10"/>
  <c r="Y10" i="10"/>
  <c r="R10" i="10"/>
  <c r="V10" i="10"/>
  <c r="J10" i="10"/>
  <c r="N10" i="10"/>
  <c r="AE58" i="9"/>
  <c r="AA58" i="9"/>
  <c r="Y58" i="9"/>
  <c r="W58" i="9"/>
  <c r="U58" i="9"/>
  <c r="N58" i="9"/>
  <c r="L58" i="9"/>
  <c r="J58" i="9"/>
  <c r="G58" i="9"/>
  <c r="AE57" i="9"/>
  <c r="AA57" i="9"/>
  <c r="Y57" i="9"/>
  <c r="W57" i="9"/>
  <c r="U57" i="9"/>
  <c r="N57" i="9"/>
  <c r="L57" i="9"/>
  <c r="J57" i="9"/>
  <c r="G57" i="9"/>
  <c r="AE56" i="9"/>
  <c r="AA56" i="9"/>
  <c r="Y56" i="9"/>
  <c r="W56" i="9"/>
  <c r="U56" i="9"/>
  <c r="N56" i="9"/>
  <c r="L56" i="9"/>
  <c r="J56" i="9"/>
  <c r="G56" i="9"/>
  <c r="AE55" i="9"/>
  <c r="AA55" i="9"/>
  <c r="Y55" i="9"/>
  <c r="W55" i="9"/>
  <c r="U55" i="9"/>
  <c r="N55" i="9"/>
  <c r="L55" i="9"/>
  <c r="J55" i="9"/>
  <c r="G55" i="9"/>
  <c r="AE54" i="9"/>
  <c r="AA54" i="9"/>
  <c r="Y54" i="9"/>
  <c r="W54" i="9"/>
  <c r="U54" i="9"/>
  <c r="N54" i="9"/>
  <c r="L54" i="9"/>
  <c r="J54" i="9"/>
  <c r="G54" i="9"/>
  <c r="AE53" i="9"/>
  <c r="AA53" i="9"/>
  <c r="Y53" i="9"/>
  <c r="W53" i="9"/>
  <c r="U53" i="9"/>
  <c r="N53" i="9"/>
  <c r="L53" i="9"/>
  <c r="J53" i="9"/>
  <c r="G53" i="9"/>
  <c r="AE52" i="9"/>
  <c r="AA52" i="9"/>
  <c r="Y52" i="9"/>
  <c r="W52" i="9"/>
  <c r="U52" i="9"/>
  <c r="N52" i="9"/>
  <c r="L52" i="9"/>
  <c r="J52" i="9"/>
  <c r="G52" i="9"/>
  <c r="AE51" i="9"/>
  <c r="AA51" i="9"/>
  <c r="Y51" i="9"/>
  <c r="W51" i="9"/>
  <c r="U51" i="9"/>
  <c r="N51" i="9"/>
  <c r="L51" i="9"/>
  <c r="J51" i="9"/>
  <c r="G51" i="9"/>
  <c r="AE50" i="9"/>
  <c r="AA50" i="9"/>
  <c r="Y50" i="9"/>
  <c r="W50" i="9"/>
  <c r="U50" i="9"/>
  <c r="N50" i="9"/>
  <c r="L50" i="9"/>
  <c r="J50" i="9"/>
  <c r="G50" i="9"/>
  <c r="AE49" i="9"/>
  <c r="AA49" i="9"/>
  <c r="Y49" i="9"/>
  <c r="W49" i="9"/>
  <c r="U49" i="9"/>
  <c r="N49" i="9"/>
  <c r="L49" i="9"/>
  <c r="J49" i="9"/>
  <c r="G49" i="9"/>
  <c r="AE48" i="9"/>
  <c r="AA48" i="9"/>
  <c r="Y48" i="9"/>
  <c r="W48" i="9"/>
  <c r="U48" i="9"/>
  <c r="N48" i="9"/>
  <c r="L48" i="9"/>
  <c r="J48" i="9"/>
  <c r="G48" i="9"/>
  <c r="AE47" i="9"/>
  <c r="AA47" i="9"/>
  <c r="Y47" i="9"/>
  <c r="W47" i="9"/>
  <c r="U47" i="9"/>
  <c r="N47" i="9"/>
  <c r="L47" i="9"/>
  <c r="J47" i="9"/>
  <c r="G47" i="9"/>
  <c r="AE46" i="9"/>
  <c r="AA46" i="9"/>
  <c r="Y46" i="9"/>
  <c r="W46" i="9"/>
  <c r="U46" i="9"/>
  <c r="N46" i="9"/>
  <c r="L46" i="9"/>
  <c r="J46" i="9"/>
  <c r="G46" i="9"/>
  <c r="AE45" i="9"/>
  <c r="AA45" i="9"/>
  <c r="Y45" i="9"/>
  <c r="W45" i="9"/>
  <c r="U45" i="9"/>
  <c r="N45" i="9"/>
  <c r="L45" i="9"/>
  <c r="J45" i="9"/>
  <c r="G45" i="9"/>
  <c r="AE44" i="9"/>
  <c r="AA44" i="9"/>
  <c r="Y44" i="9"/>
  <c r="W44" i="9"/>
  <c r="U44" i="9"/>
  <c r="N44" i="9"/>
  <c r="L44" i="9"/>
  <c r="J44" i="9"/>
  <c r="G44" i="9"/>
  <c r="AE43" i="9"/>
  <c r="AA43" i="9"/>
  <c r="Y43" i="9"/>
  <c r="W43" i="9"/>
  <c r="U43" i="9"/>
  <c r="N43" i="9"/>
  <c r="L43" i="9"/>
  <c r="J43" i="9"/>
  <c r="G43" i="9"/>
  <c r="AE42" i="9"/>
  <c r="AA42" i="9"/>
  <c r="Y42" i="9"/>
  <c r="W42" i="9"/>
  <c r="U42" i="9"/>
  <c r="N42" i="9"/>
  <c r="L42" i="9"/>
  <c r="J42" i="9"/>
  <c r="G42" i="9"/>
  <c r="AE41" i="9"/>
  <c r="AA41" i="9"/>
  <c r="Y41" i="9"/>
  <c r="W41" i="9"/>
  <c r="U41" i="9"/>
  <c r="N41" i="9"/>
  <c r="L41" i="9"/>
  <c r="J41" i="9"/>
  <c r="G41" i="9"/>
  <c r="AE40" i="9"/>
  <c r="AA40" i="9"/>
  <c r="Y40" i="9"/>
  <c r="W40" i="9"/>
  <c r="U40" i="9"/>
  <c r="N40" i="9"/>
  <c r="L40" i="9"/>
  <c r="J40" i="9"/>
  <c r="G40" i="9"/>
  <c r="AE39" i="9"/>
  <c r="AA39" i="9"/>
  <c r="Y39" i="9"/>
  <c r="W39" i="9"/>
  <c r="U39" i="9"/>
  <c r="N39" i="9"/>
  <c r="L39" i="9"/>
  <c r="J39" i="9"/>
  <c r="G39" i="9"/>
  <c r="AE38" i="9"/>
  <c r="AA38" i="9"/>
  <c r="Y38" i="9"/>
  <c r="W38" i="9"/>
  <c r="U38" i="9"/>
  <c r="N38" i="9"/>
  <c r="L38" i="9"/>
  <c r="J38" i="9"/>
  <c r="G38" i="9"/>
  <c r="AE37" i="9"/>
  <c r="AA37" i="9"/>
  <c r="Y37" i="9"/>
  <c r="W37" i="9"/>
  <c r="U37" i="9"/>
  <c r="N37" i="9"/>
  <c r="L37" i="9"/>
  <c r="J37" i="9"/>
  <c r="G37" i="9"/>
  <c r="AE36" i="9"/>
  <c r="AA36" i="9"/>
  <c r="Y36" i="9"/>
  <c r="W36" i="9"/>
  <c r="U36" i="9"/>
  <c r="N36" i="9"/>
  <c r="L36" i="9"/>
  <c r="J36" i="9"/>
  <c r="G36" i="9"/>
  <c r="AE35" i="9"/>
  <c r="AA35" i="9"/>
  <c r="Y35" i="9"/>
  <c r="W35" i="9"/>
  <c r="U35" i="9"/>
  <c r="N35" i="9"/>
  <c r="L35" i="9"/>
  <c r="J35" i="9"/>
  <c r="G35" i="9"/>
  <c r="AE34" i="9"/>
  <c r="AA34" i="9"/>
  <c r="Y34" i="9"/>
  <c r="W34" i="9"/>
  <c r="U34" i="9"/>
  <c r="N34" i="9"/>
  <c r="L34" i="9"/>
  <c r="J34" i="9"/>
  <c r="G34" i="9"/>
  <c r="AE33" i="9"/>
  <c r="AA33" i="9"/>
  <c r="Y33" i="9"/>
  <c r="W33" i="9"/>
  <c r="U33" i="9"/>
  <c r="N33" i="9"/>
  <c r="L33" i="9"/>
  <c r="J33" i="9"/>
  <c r="G33" i="9"/>
  <c r="AE32" i="9"/>
  <c r="AA32" i="9"/>
  <c r="Y32" i="9"/>
  <c r="W32" i="9"/>
  <c r="U32" i="9"/>
  <c r="N32" i="9"/>
  <c r="L32" i="9"/>
  <c r="J32" i="9"/>
  <c r="G32" i="9"/>
  <c r="AE31" i="9"/>
  <c r="AA31" i="9"/>
  <c r="Y31" i="9"/>
  <c r="W31" i="9"/>
  <c r="U31" i="9"/>
  <c r="N31" i="9"/>
  <c r="L31" i="9"/>
  <c r="J31" i="9"/>
  <c r="G31" i="9"/>
  <c r="AE30" i="9"/>
  <c r="AA30" i="9"/>
  <c r="Y30" i="9"/>
  <c r="W30" i="9"/>
  <c r="U30" i="9"/>
  <c r="N30" i="9"/>
  <c r="L30" i="9"/>
  <c r="J30" i="9"/>
  <c r="G30" i="9"/>
  <c r="AE29" i="9"/>
  <c r="AA29" i="9"/>
  <c r="Y29" i="9"/>
  <c r="W29" i="9"/>
  <c r="U29" i="9"/>
  <c r="N29" i="9"/>
  <c r="L29" i="9"/>
  <c r="J29" i="9"/>
  <c r="G29" i="9"/>
  <c r="AE28" i="9"/>
  <c r="AA28" i="9"/>
  <c r="Y28" i="9"/>
  <c r="W28" i="9"/>
  <c r="U28" i="9"/>
  <c r="N28" i="9"/>
  <c r="L28" i="9"/>
  <c r="J28" i="9"/>
  <c r="G28" i="9"/>
  <c r="AE27" i="9"/>
  <c r="AA27" i="9"/>
  <c r="Y27" i="9"/>
  <c r="W27" i="9"/>
  <c r="U27" i="9"/>
  <c r="N27" i="9"/>
  <c r="L27" i="9"/>
  <c r="J27" i="9"/>
  <c r="G27" i="9"/>
  <c r="AE26" i="9"/>
  <c r="AA26" i="9"/>
  <c r="Y26" i="9"/>
  <c r="W26" i="9"/>
  <c r="U26" i="9"/>
  <c r="N26" i="9"/>
  <c r="L26" i="9"/>
  <c r="J26" i="9"/>
  <c r="G26" i="9"/>
  <c r="AE25" i="9"/>
  <c r="AA25" i="9"/>
  <c r="Y25" i="9"/>
  <c r="W25" i="9"/>
  <c r="U25" i="9"/>
  <c r="N25" i="9"/>
  <c r="L25" i="9"/>
  <c r="J25" i="9"/>
  <c r="G25" i="9"/>
  <c r="AE24" i="9"/>
  <c r="AA24" i="9"/>
  <c r="Y24" i="9"/>
  <c r="W24" i="9"/>
  <c r="U24" i="9"/>
  <c r="N24" i="9"/>
  <c r="L24" i="9"/>
  <c r="J24" i="9"/>
  <c r="G24" i="9"/>
  <c r="AE23" i="9"/>
  <c r="AA23" i="9"/>
  <c r="Y23" i="9"/>
  <c r="W23" i="9"/>
  <c r="U23" i="9"/>
  <c r="N23" i="9"/>
  <c r="L23" i="9"/>
  <c r="J23" i="9"/>
  <c r="G23" i="9"/>
  <c r="AE22" i="9"/>
  <c r="AA22" i="9"/>
  <c r="Y22" i="9"/>
  <c r="W22" i="9"/>
  <c r="U22" i="9"/>
  <c r="N22" i="9"/>
  <c r="L22" i="9"/>
  <c r="J22" i="9"/>
  <c r="G22" i="9"/>
  <c r="AE21" i="9"/>
  <c r="AA21" i="9"/>
  <c r="Y21" i="9"/>
  <c r="W21" i="9"/>
  <c r="U21" i="9"/>
  <c r="N21" i="9"/>
  <c r="L21" i="9"/>
  <c r="J21" i="9"/>
  <c r="G21" i="9"/>
  <c r="AE20" i="9"/>
  <c r="AA20" i="9"/>
  <c r="Y20" i="9"/>
  <c r="W20" i="9"/>
  <c r="U20" i="9"/>
  <c r="N20" i="9"/>
  <c r="L20" i="9"/>
  <c r="J20" i="9"/>
  <c r="G20" i="9"/>
  <c r="AE19" i="9"/>
  <c r="AA19" i="9"/>
  <c r="Y19" i="9"/>
  <c r="W19" i="9"/>
  <c r="U19" i="9"/>
  <c r="N19" i="9"/>
  <c r="L19" i="9"/>
  <c r="J19" i="9"/>
  <c r="G19" i="9"/>
  <c r="J18" i="9"/>
  <c r="G18" i="9"/>
  <c r="Y14" i="9"/>
  <c r="R14" i="9"/>
  <c r="V14" i="9"/>
  <c r="J14" i="9"/>
  <c r="N14" i="9"/>
  <c r="Y13" i="9"/>
  <c r="R13" i="9"/>
  <c r="V13" i="9"/>
  <c r="J13" i="9"/>
  <c r="N13" i="9"/>
  <c r="Y12" i="9"/>
  <c r="R12" i="9"/>
  <c r="V12" i="9"/>
  <c r="J12" i="9"/>
  <c r="N12" i="9"/>
  <c r="Y11" i="9"/>
  <c r="R11" i="9"/>
  <c r="V11" i="9"/>
  <c r="J11" i="9"/>
  <c r="N11" i="9"/>
  <c r="Y10" i="9"/>
  <c r="R10" i="9"/>
  <c r="V10" i="9"/>
  <c r="J10" i="9"/>
  <c r="N10" i="9"/>
  <c r="Y11" i="6"/>
  <c r="Y12" i="6"/>
  <c r="Y13" i="6"/>
  <c r="Y14" i="6"/>
  <c r="R11" i="6"/>
  <c r="V11" i="6"/>
  <c r="R12" i="6"/>
  <c r="V12" i="6"/>
  <c r="R13" i="6"/>
  <c r="V13" i="6"/>
  <c r="R14" i="6"/>
  <c r="V14" i="6"/>
  <c r="J11" i="6"/>
  <c r="N11" i="6"/>
  <c r="J12" i="6"/>
  <c r="N12" i="6"/>
  <c r="J13" i="6"/>
  <c r="N13" i="6"/>
  <c r="J14" i="6"/>
  <c r="N14" i="6"/>
  <c r="Y10" i="6"/>
  <c r="R10" i="6"/>
  <c r="V10" i="6"/>
  <c r="J10" i="6"/>
  <c r="N10" i="6"/>
  <c r="Y11" i="4"/>
  <c r="Y12" i="4"/>
  <c r="Y13" i="4"/>
  <c r="Y14" i="4"/>
  <c r="Y10" i="4"/>
  <c r="R11" i="4"/>
  <c r="V11" i="4"/>
  <c r="R12" i="4"/>
  <c r="V12" i="4"/>
  <c r="R13" i="4"/>
  <c r="V13" i="4"/>
  <c r="R14" i="4"/>
  <c r="V14" i="4"/>
  <c r="R10" i="4"/>
  <c r="V10" i="4"/>
  <c r="J11" i="4"/>
  <c r="N11" i="4"/>
  <c r="J12" i="4"/>
  <c r="N12" i="4"/>
  <c r="J13" i="4"/>
  <c r="N13" i="4"/>
  <c r="J14" i="4"/>
  <c r="N14" i="4"/>
  <c r="J10" i="4"/>
  <c r="N10" i="4"/>
  <c r="G19" i="6"/>
  <c r="AE58" i="6"/>
  <c r="AA58" i="6"/>
  <c r="Y58" i="6"/>
  <c r="W58" i="6"/>
  <c r="U58" i="6"/>
  <c r="N58" i="6"/>
  <c r="L58" i="6"/>
  <c r="J58" i="6"/>
  <c r="G58" i="6"/>
  <c r="AE57" i="6"/>
  <c r="AA57" i="6"/>
  <c r="Y57" i="6"/>
  <c r="W57" i="6"/>
  <c r="U57" i="6"/>
  <c r="N57" i="6"/>
  <c r="L57" i="6"/>
  <c r="J57" i="6"/>
  <c r="G57" i="6"/>
  <c r="AE56" i="6"/>
  <c r="AA56" i="6"/>
  <c r="Y56" i="6"/>
  <c r="W56" i="6"/>
  <c r="U56" i="6"/>
  <c r="N56" i="6"/>
  <c r="L56" i="6"/>
  <c r="J56" i="6"/>
  <c r="G56" i="6"/>
  <c r="AE55" i="6"/>
  <c r="AA55" i="6"/>
  <c r="Y55" i="6"/>
  <c r="W55" i="6"/>
  <c r="U55" i="6"/>
  <c r="N55" i="6"/>
  <c r="L55" i="6"/>
  <c r="J55" i="6"/>
  <c r="G55" i="6"/>
  <c r="AE54" i="6"/>
  <c r="AA54" i="6"/>
  <c r="Y54" i="6"/>
  <c r="W54" i="6"/>
  <c r="U54" i="6"/>
  <c r="N54" i="6"/>
  <c r="L54" i="6"/>
  <c r="J54" i="6"/>
  <c r="G54" i="6"/>
  <c r="AE53" i="6"/>
  <c r="AA53" i="6"/>
  <c r="Y53" i="6"/>
  <c r="W53" i="6"/>
  <c r="U53" i="6"/>
  <c r="N53" i="6"/>
  <c r="L53" i="6"/>
  <c r="J53" i="6"/>
  <c r="G53" i="6"/>
  <c r="AE52" i="6"/>
  <c r="AA52" i="6"/>
  <c r="Y52" i="6"/>
  <c r="W52" i="6"/>
  <c r="U52" i="6"/>
  <c r="N52" i="6"/>
  <c r="L52" i="6"/>
  <c r="J52" i="6"/>
  <c r="G52" i="6"/>
  <c r="AE51" i="6"/>
  <c r="AA51" i="6"/>
  <c r="Y51" i="6"/>
  <c r="W51" i="6"/>
  <c r="U51" i="6"/>
  <c r="N51" i="6"/>
  <c r="L51" i="6"/>
  <c r="J51" i="6"/>
  <c r="G51" i="6"/>
  <c r="AE50" i="6"/>
  <c r="AA50" i="6"/>
  <c r="Y50" i="6"/>
  <c r="W50" i="6"/>
  <c r="U50" i="6"/>
  <c r="N50" i="6"/>
  <c r="L50" i="6"/>
  <c r="J50" i="6"/>
  <c r="G50" i="6"/>
  <c r="AE49" i="6"/>
  <c r="AA49" i="6"/>
  <c r="Y49" i="6"/>
  <c r="W49" i="6"/>
  <c r="U49" i="6"/>
  <c r="N49" i="6"/>
  <c r="L49" i="6"/>
  <c r="J49" i="6"/>
  <c r="G49" i="6"/>
  <c r="AE48" i="6"/>
  <c r="AA48" i="6"/>
  <c r="Y48" i="6"/>
  <c r="W48" i="6"/>
  <c r="U48" i="6"/>
  <c r="N48" i="6"/>
  <c r="L48" i="6"/>
  <c r="J48" i="6"/>
  <c r="G48" i="6"/>
  <c r="AE47" i="6"/>
  <c r="AA47" i="6"/>
  <c r="Y47" i="6"/>
  <c r="W47" i="6"/>
  <c r="U47" i="6"/>
  <c r="N47" i="6"/>
  <c r="L47" i="6"/>
  <c r="J47" i="6"/>
  <c r="G47" i="6"/>
  <c r="AE46" i="6"/>
  <c r="AA46" i="6"/>
  <c r="Y46" i="6"/>
  <c r="W46" i="6"/>
  <c r="U46" i="6"/>
  <c r="N46" i="6"/>
  <c r="L46" i="6"/>
  <c r="J46" i="6"/>
  <c r="G46" i="6"/>
  <c r="AE45" i="6"/>
  <c r="AA45" i="6"/>
  <c r="Y45" i="6"/>
  <c r="W45" i="6"/>
  <c r="U45" i="6"/>
  <c r="N45" i="6"/>
  <c r="L45" i="6"/>
  <c r="J45" i="6"/>
  <c r="G45" i="6"/>
  <c r="AE44" i="6"/>
  <c r="AA44" i="6"/>
  <c r="Y44" i="6"/>
  <c r="W44" i="6"/>
  <c r="U44" i="6"/>
  <c r="N44" i="6"/>
  <c r="L44" i="6"/>
  <c r="J44" i="6"/>
  <c r="G44" i="6"/>
  <c r="AE43" i="6"/>
  <c r="AA43" i="6"/>
  <c r="Y43" i="6"/>
  <c r="W43" i="6"/>
  <c r="U43" i="6"/>
  <c r="N43" i="6"/>
  <c r="L43" i="6"/>
  <c r="J43" i="6"/>
  <c r="G43" i="6"/>
  <c r="AE42" i="6"/>
  <c r="AA42" i="6"/>
  <c r="Y42" i="6"/>
  <c r="W42" i="6"/>
  <c r="U42" i="6"/>
  <c r="N42" i="6"/>
  <c r="L42" i="6"/>
  <c r="J42" i="6"/>
  <c r="G42" i="6"/>
  <c r="AE41" i="6"/>
  <c r="AA41" i="6"/>
  <c r="Y41" i="6"/>
  <c r="W41" i="6"/>
  <c r="U41" i="6"/>
  <c r="N41" i="6"/>
  <c r="L41" i="6"/>
  <c r="J41" i="6"/>
  <c r="G41" i="6"/>
  <c r="AE40" i="6"/>
  <c r="AA40" i="6"/>
  <c r="Y40" i="6"/>
  <c r="W40" i="6"/>
  <c r="U40" i="6"/>
  <c r="N40" i="6"/>
  <c r="L40" i="6"/>
  <c r="J40" i="6"/>
  <c r="G40" i="6"/>
  <c r="AE39" i="6"/>
  <c r="AA39" i="6"/>
  <c r="Y39" i="6"/>
  <c r="W39" i="6"/>
  <c r="U39" i="6"/>
  <c r="N39" i="6"/>
  <c r="L39" i="6"/>
  <c r="J39" i="6"/>
  <c r="G39" i="6"/>
  <c r="AE38" i="6"/>
  <c r="AA38" i="6"/>
  <c r="Y38" i="6"/>
  <c r="W38" i="6"/>
  <c r="U38" i="6"/>
  <c r="N38" i="6"/>
  <c r="L38" i="6"/>
  <c r="J38" i="6"/>
  <c r="G38" i="6"/>
  <c r="AE37" i="6"/>
  <c r="AA37" i="6"/>
  <c r="Y37" i="6"/>
  <c r="W37" i="6"/>
  <c r="U37" i="6"/>
  <c r="N37" i="6"/>
  <c r="L37" i="6"/>
  <c r="J37" i="6"/>
  <c r="G37" i="6"/>
  <c r="AE36" i="6"/>
  <c r="AA36" i="6"/>
  <c r="Y36" i="6"/>
  <c r="W36" i="6"/>
  <c r="U36" i="6"/>
  <c r="N36" i="6"/>
  <c r="L36" i="6"/>
  <c r="J36" i="6"/>
  <c r="G36" i="6"/>
  <c r="AE35" i="6"/>
  <c r="AA35" i="6"/>
  <c r="Y35" i="6"/>
  <c r="W35" i="6"/>
  <c r="U35" i="6"/>
  <c r="N35" i="6"/>
  <c r="L35" i="6"/>
  <c r="J35" i="6"/>
  <c r="G35" i="6"/>
  <c r="AE34" i="6"/>
  <c r="AA34" i="6"/>
  <c r="Y34" i="6"/>
  <c r="W34" i="6"/>
  <c r="U34" i="6"/>
  <c r="N34" i="6"/>
  <c r="L34" i="6"/>
  <c r="J34" i="6"/>
  <c r="G34" i="6"/>
  <c r="AE33" i="6"/>
  <c r="AA33" i="6"/>
  <c r="Y33" i="6"/>
  <c r="W33" i="6"/>
  <c r="U33" i="6"/>
  <c r="N33" i="6"/>
  <c r="L33" i="6"/>
  <c r="J33" i="6"/>
  <c r="G33" i="6"/>
  <c r="AA32" i="6"/>
  <c r="AA31" i="6"/>
  <c r="AA30" i="6"/>
  <c r="AA29" i="6"/>
  <c r="AA28" i="6"/>
  <c r="AA27" i="6"/>
  <c r="G26" i="6"/>
  <c r="AA26" i="6"/>
  <c r="G25" i="6"/>
  <c r="AA25" i="6"/>
  <c r="G24" i="6"/>
  <c r="AA24" i="6"/>
  <c r="L23" i="6"/>
  <c r="G23" i="6"/>
  <c r="AA23" i="6"/>
  <c r="U22" i="6"/>
  <c r="L22" i="6"/>
  <c r="G22" i="6"/>
  <c r="AA22" i="6"/>
  <c r="AE21" i="6"/>
  <c r="Y21" i="6"/>
  <c r="U21" i="6"/>
  <c r="L21" i="6"/>
  <c r="G21" i="6"/>
  <c r="AA21" i="6"/>
  <c r="AE20" i="6"/>
  <c r="Y20" i="6"/>
  <c r="U20" i="6"/>
  <c r="L20" i="6"/>
  <c r="G20" i="6"/>
  <c r="AA20" i="6"/>
  <c r="AE19" i="6"/>
  <c r="Y19" i="6"/>
  <c r="U19" i="6"/>
  <c r="L19" i="6"/>
  <c r="AA19" i="6"/>
  <c r="J18" i="6"/>
  <c r="G18" i="6"/>
  <c r="G18" i="4"/>
  <c r="J18" i="4"/>
  <c r="G18" i="3"/>
  <c r="J18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N11" i="3"/>
  <c r="N13" i="3"/>
  <c r="V13" i="3"/>
  <c r="N14" i="3"/>
  <c r="V14" i="3"/>
  <c r="N12" i="3"/>
  <c r="V12" i="3"/>
  <c r="V11" i="3"/>
  <c r="V10" i="3"/>
  <c r="N10" i="3"/>
  <c r="Y22" i="6"/>
  <c r="AE22" i="6"/>
  <c r="U23" i="6"/>
  <c r="Y23" i="6"/>
  <c r="AE23" i="6"/>
  <c r="L24" i="6"/>
  <c r="U24" i="6"/>
  <c r="Y24" i="6"/>
  <c r="AE24" i="6"/>
  <c r="L25" i="6"/>
  <c r="U25" i="6"/>
  <c r="Y25" i="6"/>
  <c r="AE25" i="6"/>
  <c r="L26" i="6"/>
  <c r="U26" i="6"/>
  <c r="Y26" i="6"/>
  <c r="AE26" i="6"/>
  <c r="G27" i="6"/>
  <c r="L27" i="6"/>
  <c r="U27" i="6"/>
  <c r="Y27" i="6"/>
  <c r="AE27" i="6"/>
  <c r="G28" i="6"/>
  <c r="L28" i="6"/>
  <c r="U28" i="6"/>
  <c r="Y28" i="6"/>
  <c r="AE28" i="6"/>
  <c r="G29" i="6"/>
  <c r="L29" i="6"/>
  <c r="U29" i="6"/>
  <c r="Y29" i="6"/>
  <c r="AE29" i="6"/>
  <c r="G30" i="6"/>
  <c r="L30" i="6"/>
  <c r="U30" i="6"/>
  <c r="Y30" i="6"/>
  <c r="AE30" i="6"/>
  <c r="G31" i="6"/>
  <c r="L31" i="6"/>
  <c r="U31" i="6"/>
  <c r="Y31" i="6"/>
  <c r="AE31" i="6"/>
  <c r="G32" i="6"/>
  <c r="L32" i="6"/>
  <c r="U32" i="6"/>
  <c r="Y32" i="6"/>
  <c r="AE32" i="6"/>
  <c r="J19" i="6"/>
  <c r="N19" i="6"/>
  <c r="W19" i="6"/>
  <c r="J20" i="6"/>
  <c r="N20" i="6"/>
  <c r="W20" i="6"/>
  <c r="J21" i="6"/>
  <c r="N21" i="6"/>
  <c r="W21" i="6"/>
  <c r="J22" i="6"/>
  <c r="N22" i="6"/>
  <c r="W22" i="6"/>
  <c r="J23" i="6"/>
  <c r="N23" i="6"/>
  <c r="W23" i="6"/>
  <c r="J24" i="6"/>
  <c r="N24" i="6"/>
  <c r="W24" i="6"/>
  <c r="J25" i="6"/>
  <c r="N25" i="6"/>
  <c r="W25" i="6"/>
  <c r="J26" i="6"/>
  <c r="N26" i="6"/>
  <c r="W26" i="6"/>
  <c r="J27" i="6"/>
  <c r="N27" i="6"/>
  <c r="W27" i="6"/>
  <c r="J28" i="6"/>
  <c r="N28" i="6"/>
  <c r="W28" i="6"/>
  <c r="J29" i="6"/>
  <c r="N29" i="6"/>
  <c r="W29" i="6"/>
  <c r="J30" i="6"/>
  <c r="N30" i="6"/>
  <c r="W30" i="6"/>
  <c r="J31" i="6"/>
  <c r="N31" i="6"/>
  <c r="W31" i="6"/>
  <c r="J32" i="6"/>
  <c r="N32" i="6"/>
  <c r="W32" i="6"/>
  <c r="AE27" i="4"/>
  <c r="N19" i="4"/>
  <c r="N23" i="4"/>
  <c r="G19" i="4"/>
  <c r="AK19" i="4"/>
  <c r="AE34" i="4"/>
  <c r="AE30" i="4"/>
  <c r="AE22" i="4"/>
  <c r="AA32" i="4"/>
  <c r="AA20" i="4"/>
  <c r="W31" i="4"/>
  <c r="U30" i="4"/>
  <c r="Y28" i="4"/>
  <c r="W27" i="4"/>
  <c r="Y24" i="4"/>
  <c r="U22" i="4"/>
  <c r="Y20" i="4"/>
  <c r="N34" i="4"/>
  <c r="N30" i="4"/>
  <c r="N22" i="4"/>
  <c r="L32" i="4"/>
  <c r="L20" i="4"/>
  <c r="J29" i="4"/>
  <c r="G30" i="4"/>
  <c r="G22" i="4"/>
  <c r="AE31" i="4"/>
  <c r="AA19" i="4"/>
  <c r="Y31" i="4"/>
  <c r="N31" i="4"/>
  <c r="G31" i="4"/>
  <c r="AE19" i="4"/>
  <c r="AE29" i="4"/>
  <c r="AA31" i="4"/>
  <c r="AA27" i="4"/>
  <c r="U19" i="4"/>
  <c r="U31" i="4"/>
  <c r="Y29" i="4"/>
  <c r="U27" i="4"/>
  <c r="U23" i="4"/>
  <c r="N33" i="4"/>
  <c r="L19" i="4"/>
  <c r="L31" i="4"/>
  <c r="L27" i="4"/>
  <c r="J32" i="4"/>
  <c r="J20" i="4"/>
  <c r="AJ19" i="4"/>
  <c r="AE23" i="4"/>
  <c r="Y19" i="4"/>
  <c r="Y27" i="4"/>
  <c r="N27" i="4"/>
  <c r="G27" i="4"/>
  <c r="AE24" i="4"/>
  <c r="AA30" i="4"/>
  <c r="AA22" i="4"/>
  <c r="W19" i="4"/>
  <c r="Y34" i="4"/>
  <c r="Y30" i="4"/>
  <c r="Y26" i="4"/>
  <c r="Y22" i="4"/>
  <c r="U20" i="4"/>
  <c r="N28" i="4"/>
  <c r="AK24" i="4"/>
  <c r="AJ32" i="4"/>
  <c r="AK29" i="4"/>
  <c r="AJ21" i="4"/>
  <c r="AK31" i="4"/>
  <c r="AJ31" i="4"/>
  <c r="AK26" i="4"/>
  <c r="AK27" i="4"/>
  <c r="AJ27" i="4"/>
  <c r="AK34" i="4"/>
  <c r="AJ30" i="4"/>
  <c r="AK30" i="4"/>
  <c r="AJ22" i="4"/>
  <c r="AK22" i="4"/>
  <c r="AJ20" i="4"/>
  <c r="AA29" i="4"/>
  <c r="U29" i="4"/>
  <c r="G29" i="4"/>
  <c r="Y33" i="4"/>
  <c r="AE33" i="4"/>
  <c r="L24" i="4"/>
  <c r="AK21" i="4"/>
  <c r="AJ24" i="4"/>
  <c r="U24" i="4"/>
  <c r="G33" i="4"/>
  <c r="W24" i="4"/>
  <c r="L28" i="4"/>
  <c r="L29" i="4"/>
  <c r="AJ28" i="4"/>
  <c r="AK33" i="4"/>
  <c r="N20" i="4"/>
  <c r="U28" i="4"/>
  <c r="J24" i="4"/>
  <c r="J21" i="4"/>
  <c r="AA24" i="4"/>
  <c r="AK28" i="4"/>
  <c r="AJ33" i="4"/>
  <c r="N24" i="4"/>
  <c r="AE20" i="4"/>
  <c r="J28" i="4"/>
  <c r="N29" i="4"/>
  <c r="W28" i="4"/>
  <c r="AA28" i="4"/>
  <c r="W33" i="4"/>
  <c r="W29" i="4"/>
  <c r="W21" i="4"/>
  <c r="U33" i="4"/>
  <c r="AK20" i="4"/>
  <c r="N32" i="4"/>
  <c r="AE28" i="4"/>
  <c r="W20" i="4"/>
  <c r="J33" i="4"/>
  <c r="AA33" i="4"/>
  <c r="AE25" i="4"/>
  <c r="N25" i="4"/>
  <c r="AJ25" i="4"/>
  <c r="AJ34" i="4"/>
  <c r="AA34" i="4"/>
  <c r="N21" i="4"/>
  <c r="Y25" i="4"/>
  <c r="W32" i="4"/>
  <c r="G34" i="4"/>
  <c r="L25" i="4"/>
  <c r="AK32" i="4"/>
  <c r="U32" i="4"/>
  <c r="AE32" i="4"/>
  <c r="Y21" i="4"/>
  <c r="AA23" i="4"/>
  <c r="W23" i="4"/>
  <c r="W34" i="4"/>
  <c r="G32" i="4"/>
  <c r="AA25" i="4"/>
  <c r="J23" i="4"/>
  <c r="G21" i="4"/>
  <c r="J34" i="4"/>
  <c r="W22" i="4"/>
  <c r="W25" i="4"/>
  <c r="J25" i="4"/>
  <c r="L21" i="4"/>
  <c r="U25" i="4"/>
  <c r="AK25" i="4"/>
  <c r="AJ23" i="4"/>
  <c r="L23" i="4"/>
  <c r="U21" i="4"/>
  <c r="AA21" i="4"/>
  <c r="AK23" i="4"/>
  <c r="U34" i="4"/>
  <c r="G23" i="4"/>
  <c r="J26" i="4"/>
  <c r="AJ26" i="4"/>
  <c r="AA26" i="4"/>
  <c r="G26" i="4"/>
  <c r="N26" i="4"/>
  <c r="U26" i="4"/>
  <c r="AE26" i="4"/>
  <c r="L30" i="4"/>
</calcChain>
</file>

<file path=xl/comments1.xml><?xml version="1.0" encoding="utf-8"?>
<comments xmlns="http://schemas.openxmlformats.org/spreadsheetml/2006/main">
  <authors>
    <author>茨城県サッカー協会</author>
  </authors>
  <commentList>
    <comment ref="D6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フリガナを入力</t>
        </r>
      </text>
    </comment>
    <comment ref="D7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チーム名を入力</t>
        </r>
      </text>
    </comment>
  </commentList>
</comments>
</file>

<file path=xl/sharedStrings.xml><?xml version="1.0" encoding="utf-8"?>
<sst xmlns="http://schemas.openxmlformats.org/spreadsheetml/2006/main" count="1378" uniqueCount="143">
  <si>
    <t>学年</t>
    <rPh sb="0" eb="2">
      <t>ガクネン</t>
    </rPh>
    <phoneticPr fontId="2"/>
  </si>
  <si>
    <t>〆切</t>
    <rPh sb="0" eb="2">
      <t>シメキリ</t>
    </rPh>
    <phoneticPr fontId="2"/>
  </si>
  <si>
    <t>試合日</t>
    <rPh sb="0" eb="3">
      <t>シアイビ</t>
    </rPh>
    <phoneticPr fontId="2"/>
  </si>
  <si>
    <t>チーム名</t>
    <rPh sb="3" eb="4">
      <t>メイ</t>
    </rPh>
    <phoneticPr fontId="2"/>
  </si>
  <si>
    <t>監督</t>
    <rPh sb="0" eb="2">
      <t>カントク</t>
    </rPh>
    <phoneticPr fontId="2"/>
  </si>
  <si>
    <t>ユニフォーム</t>
    <phoneticPr fontId="2"/>
  </si>
  <si>
    <t>ＮＯ．</t>
    <phoneticPr fontId="2"/>
  </si>
  <si>
    <t>先発</t>
    <rPh sb="0" eb="2">
      <t>センパツ</t>
    </rPh>
    <phoneticPr fontId="2"/>
  </si>
  <si>
    <t>サブ</t>
    <phoneticPr fontId="2"/>
  </si>
  <si>
    <t>選手氏名</t>
    <rPh sb="0" eb="2">
      <t>センシュ</t>
    </rPh>
    <rPh sb="2" eb="4">
      <t>シメイ</t>
    </rPh>
    <phoneticPr fontId="2"/>
  </si>
  <si>
    <t>シャツ</t>
    <phoneticPr fontId="2"/>
  </si>
  <si>
    <t>パンツ</t>
    <phoneticPr fontId="2"/>
  </si>
  <si>
    <t>ｽﾄｯｷﾝｸﾞ</t>
    <phoneticPr fontId="2"/>
  </si>
  <si>
    <t>会場</t>
    <rPh sb="0" eb="2">
      <t>カイジョウ</t>
    </rPh>
    <phoneticPr fontId="2"/>
  </si>
  <si>
    <t>対戦相手</t>
    <rPh sb="0" eb="2">
      <t>タイセン</t>
    </rPh>
    <rPh sb="2" eb="4">
      <t>アイテ</t>
    </rPh>
    <phoneticPr fontId="2"/>
  </si>
  <si>
    <t>/</t>
    <phoneticPr fontId="2"/>
  </si>
  <si>
    <t>月</t>
    <rPh sb="0" eb="1">
      <t>ツキ</t>
    </rPh>
    <phoneticPr fontId="2"/>
  </si>
  <si>
    <t>）</t>
    <phoneticPr fontId="2"/>
  </si>
  <si>
    <t>協会登録番号</t>
    <rPh sb="0" eb="2">
      <t>キョウカイ</t>
    </rPh>
    <rPh sb="2" eb="4">
      <t>トウロク</t>
    </rPh>
    <rPh sb="4" eb="6">
      <t>バンゴウ</t>
    </rPh>
    <phoneticPr fontId="2"/>
  </si>
  <si>
    <t>背番号</t>
    <rPh sb="0" eb="3">
      <t>セバンゴウ</t>
    </rPh>
    <phoneticPr fontId="2"/>
  </si>
  <si>
    <t>ﾎﾟｼﾞｼｮﾝ</t>
    <phoneticPr fontId="2"/>
  </si>
  <si>
    <r>
      <t>ＦＰ</t>
    </r>
    <r>
      <rPr>
        <sz val="10"/>
        <rFont val="ＭＳ Ｐゴシック"/>
        <family val="3"/>
        <charset val="128"/>
      </rPr>
      <t>（正/副）</t>
    </r>
    <rPh sb="3" eb="4">
      <t>セイ</t>
    </rPh>
    <rPh sb="5" eb="6">
      <t>フク</t>
    </rPh>
    <phoneticPr fontId="2"/>
  </si>
  <si>
    <r>
      <t>ＧＫ</t>
    </r>
    <r>
      <rPr>
        <sz val="10"/>
        <rFont val="ＭＳ Ｐゴシック"/>
        <family val="3"/>
        <charset val="128"/>
      </rPr>
      <t>（正/副）</t>
    </r>
    <rPh sb="3" eb="4">
      <t>セイ</t>
    </rPh>
    <rPh sb="5" eb="6">
      <t>フク</t>
    </rPh>
    <phoneticPr fontId="2"/>
  </si>
  <si>
    <t>ＩＦＡリーグ選手登録用紙（参加カテゴリに○印）</t>
    <rPh sb="6" eb="8">
      <t>センシュ</t>
    </rPh>
    <rPh sb="8" eb="10">
      <t>トウロク</t>
    </rPh>
    <rPh sb="10" eb="12">
      <t>ヨウシ</t>
    </rPh>
    <rPh sb="13" eb="15">
      <t>サンカ</t>
    </rPh>
    <rPh sb="21" eb="22">
      <t>シルシ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</si>
  <si>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</si>
  <si>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</si>
  <si>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</si>
  <si>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日</t>
    <rPh sb="0" eb="1">
      <t>ヒ</t>
    </rPh>
    <phoneticPr fontId="2"/>
  </si>
  <si>
    <t>（</t>
    <phoneticPr fontId="2"/>
  </si>
  <si>
    <t>承認済　サイン
（委員長）</t>
    <rPh sb="0" eb="2">
      <t>ショウニン</t>
    </rPh>
    <rPh sb="2" eb="3">
      <t>ス</t>
    </rPh>
    <rPh sb="9" eb="12">
      <t>イインチョウ</t>
    </rPh>
    <phoneticPr fontId="2"/>
  </si>
  <si>
    <t>IAF 1部</t>
    <rPh sb="5" eb="6">
      <t>ブ</t>
    </rPh>
    <phoneticPr fontId="2"/>
  </si>
  <si>
    <t>IFA 2部</t>
    <rPh sb="5" eb="6">
      <t>ブ</t>
    </rPh>
    <phoneticPr fontId="2"/>
  </si>
  <si>
    <t>※メンバー票は，代表者会議に４枚提出（自チーム・相手チーム・審判・本部用に４部）</t>
    <rPh sb="5" eb="6">
      <t>ヒョウ</t>
    </rPh>
    <rPh sb="8" eb="11">
      <t>ダイヒョウシャ</t>
    </rPh>
    <rPh sb="11" eb="13">
      <t>カイギ</t>
    </rPh>
    <rPh sb="15" eb="16">
      <t>マイ</t>
    </rPh>
    <rPh sb="16" eb="18">
      <t>テイシュツ</t>
    </rPh>
    <rPh sb="19" eb="20">
      <t>ジ</t>
    </rPh>
    <rPh sb="24" eb="26">
      <t>アイテ</t>
    </rPh>
    <rPh sb="30" eb="32">
      <t>シンパン</t>
    </rPh>
    <rPh sb="33" eb="35">
      <t>ホンブ</t>
    </rPh>
    <rPh sb="35" eb="36">
      <t>ヨウ</t>
    </rPh>
    <rPh sb="38" eb="39">
      <t>ブ</t>
    </rPh>
    <phoneticPr fontId="2"/>
  </si>
  <si>
    <t>第1回　選手登録変更期間</t>
    <rPh sb="0" eb="1">
      <t>ダイ</t>
    </rPh>
    <rPh sb="2" eb="3">
      <t>カイ</t>
    </rPh>
    <rPh sb="4" eb="6">
      <t>センシュ</t>
    </rPh>
    <rPh sb="6" eb="8">
      <t>トウロク</t>
    </rPh>
    <rPh sb="8" eb="10">
      <t>ヘンコウ</t>
    </rPh>
    <rPh sb="10" eb="12">
      <t>キカン</t>
    </rPh>
    <phoneticPr fontId="2"/>
  </si>
  <si>
    <t>第2回　選手登録変更期間</t>
    <rPh sb="0" eb="1">
      <t>ダイ</t>
    </rPh>
    <rPh sb="2" eb="3">
      <t>カイ</t>
    </rPh>
    <rPh sb="4" eb="6">
      <t>センシュ</t>
    </rPh>
    <rPh sb="6" eb="8">
      <t>トウロク</t>
    </rPh>
    <rPh sb="8" eb="10">
      <t>ヘンコウ</t>
    </rPh>
    <rPh sb="10" eb="12">
      <t>キカン</t>
    </rPh>
    <phoneticPr fontId="2"/>
  </si>
  <si>
    <t>～</t>
    <phoneticPr fontId="2"/>
  </si>
  <si>
    <t>まで</t>
    <phoneticPr fontId="2"/>
  </si>
  <si>
    <t>第3回　選手登録変更期間</t>
    <rPh sb="0" eb="1">
      <t>ダイ</t>
    </rPh>
    <rPh sb="2" eb="3">
      <t>カイ</t>
    </rPh>
    <rPh sb="4" eb="6">
      <t>センシュ</t>
    </rPh>
    <rPh sb="6" eb="8">
      <t>トウロク</t>
    </rPh>
    <rPh sb="8" eb="10">
      <t>ヘンコウ</t>
    </rPh>
    <rPh sb="10" eb="12">
      <t>キカン</t>
    </rPh>
    <phoneticPr fontId="2"/>
  </si>
  <si>
    <t>第4回　選手登録変更期間</t>
    <rPh sb="0" eb="1">
      <t>ダイ</t>
    </rPh>
    <rPh sb="2" eb="3">
      <t>カイ</t>
    </rPh>
    <rPh sb="4" eb="6">
      <t>センシュ</t>
    </rPh>
    <rPh sb="6" eb="8">
      <t>トウロク</t>
    </rPh>
    <rPh sb="8" eb="10">
      <t>ヘンコウ</t>
    </rPh>
    <rPh sb="10" eb="12">
      <t>キカン</t>
    </rPh>
    <phoneticPr fontId="2"/>
  </si>
  <si>
    <t>IAF 3部</t>
    <rPh sb="5" eb="6">
      <t>ブ</t>
    </rPh>
    <phoneticPr fontId="2"/>
  </si>
  <si>
    <t>IFA 4部</t>
    <rPh sb="5" eb="6">
      <t>ブ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</si>
  <si>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</si>
  <si>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</si>
  <si>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南</t>
    <rPh sb="0" eb="1">
      <t>ミナミ</t>
    </rPh>
    <phoneticPr fontId="2"/>
  </si>
  <si>
    <t>北</t>
    <rPh sb="0" eb="1">
      <t>キタ</t>
    </rPh>
    <phoneticPr fontId="2"/>
  </si>
  <si>
    <t>水戸</t>
    <rPh sb="0" eb="2">
      <t>ミト</t>
    </rPh>
    <phoneticPr fontId="2"/>
  </si>
  <si>
    <t>まで</t>
    <phoneticPr fontId="2"/>
  </si>
  <si>
    <t>選手登録期間</t>
    <rPh sb="0" eb="2">
      <t>センシュ</t>
    </rPh>
    <rPh sb="2" eb="4">
      <t>トウロク</t>
    </rPh>
    <rPh sb="4" eb="6">
      <t>キカン</t>
    </rPh>
    <phoneticPr fontId="2"/>
  </si>
  <si>
    <t>フリガナ</t>
    <phoneticPr fontId="2"/>
  </si>
  <si>
    <t>No.</t>
    <phoneticPr fontId="2"/>
  </si>
  <si>
    <t>BL外</t>
    <rPh sb="2" eb="3">
      <t>ガイ</t>
    </rPh>
    <phoneticPr fontId="2"/>
  </si>
  <si>
    <t>個人</t>
    <rPh sb="0" eb="2">
      <t>コジン</t>
    </rPh>
    <phoneticPr fontId="2"/>
  </si>
  <si>
    <t>ﾁｰﾑ</t>
    <phoneticPr fontId="2"/>
  </si>
  <si>
    <t>BL</t>
    <phoneticPr fontId="2"/>
  </si>
  <si>
    <t>第5回　選手登録変更期間</t>
    <rPh sb="0" eb="1">
      <t>ダイ</t>
    </rPh>
    <rPh sb="2" eb="3">
      <t>カイ</t>
    </rPh>
    <rPh sb="4" eb="6">
      <t>センシュ</t>
    </rPh>
    <rPh sb="6" eb="8">
      <t>トウロク</t>
    </rPh>
    <rPh sb="8" eb="10">
      <t>ヘンコウ</t>
    </rPh>
    <rPh sb="10" eb="12">
      <t>キカン</t>
    </rPh>
    <phoneticPr fontId="2"/>
  </si>
  <si>
    <t>第6回　選手登録変更期間</t>
    <rPh sb="0" eb="1">
      <t>ダイ</t>
    </rPh>
    <rPh sb="2" eb="3">
      <t>カイ</t>
    </rPh>
    <rPh sb="4" eb="6">
      <t>センシュ</t>
    </rPh>
    <rPh sb="6" eb="8">
      <t>トウロク</t>
    </rPh>
    <rPh sb="8" eb="10">
      <t>ヘンコウ</t>
    </rPh>
    <rPh sb="10" eb="12">
      <t>キカン</t>
    </rPh>
    <phoneticPr fontId="2"/>
  </si>
  <si>
    <t>【</t>
    <phoneticPr fontId="2"/>
  </si>
  <si>
    <t>】</t>
    <phoneticPr fontId="2"/>
  </si>
  <si>
    <t>1部～3部</t>
    <rPh sb="1" eb="2">
      <t>ブ</t>
    </rPh>
    <rPh sb="4" eb="5">
      <t>ブ</t>
    </rPh>
    <phoneticPr fontId="2"/>
  </si>
  <si>
    <t>全カテゴリ</t>
    <rPh sb="0" eb="1">
      <t>ゼン</t>
    </rPh>
    <phoneticPr fontId="2"/>
  </si>
  <si>
    <t>前所属ﾁｰﾑ</t>
    <rPh sb="0" eb="1">
      <t>ゼン</t>
    </rPh>
    <rPh sb="1" eb="3">
      <t>ショゾク</t>
    </rPh>
    <phoneticPr fontId="2"/>
  </si>
  <si>
    <t>3種</t>
    <rPh sb="1" eb="2">
      <t>シュ</t>
    </rPh>
    <phoneticPr fontId="2"/>
  </si>
  <si>
    <t>4種</t>
    <rPh sb="1" eb="2">
      <t>シュ</t>
    </rPh>
    <phoneticPr fontId="2"/>
  </si>
  <si>
    <t>前々属ﾁｰﾑ</t>
    <rPh sb="0" eb="2">
      <t>ゼンゼン</t>
    </rPh>
    <rPh sb="2" eb="3">
      <t>ゾク</t>
    </rPh>
    <phoneticPr fontId="2"/>
  </si>
  <si>
    <t>前々所属ﾁｰﾑ</t>
    <rPh sb="0" eb="2">
      <t>ゼンゼン</t>
    </rPh>
    <rPh sb="2" eb="4">
      <t>ショゾク</t>
    </rPh>
    <phoneticPr fontId="2"/>
  </si>
  <si>
    <r>
      <t>※重要　チーム所属メンバーをこのシートに入力してください。
　</t>
    </r>
    <r>
      <rPr>
        <b/>
        <sz val="11"/>
        <color indexed="12"/>
        <rFont val="ＭＳ Ｐゴシック"/>
        <family val="3"/>
        <charset val="128"/>
      </rPr>
      <t>緑色のところにデータ入力を・・・学年・身長・体重・生年月日・登録番号・前所属・前々所属　すべてのデータを入力</t>
    </r>
    <r>
      <rPr>
        <sz val="11"/>
        <rFont val="ＭＳ Ｐゴシック"/>
        <family val="3"/>
        <charset val="128"/>
      </rPr>
      <t xml:space="preserve">
背番号については，チームユニフォーム番号・個人持ち用　とそれぞれ入力していただいても結構です。
１．↓↓【NO.】の番号をチームシート（A，B，C，D，E，F）それぞれのシートの【No.】の欄に入力すると、データが反映されます。
</t>
    </r>
    <r>
      <rPr>
        <b/>
        <sz val="11"/>
        <rFont val="ＭＳ Ｐゴシック"/>
        <family val="3"/>
        <charset val="128"/>
      </rPr>
      <t xml:space="preserve">※データ入力はこのシートのみ！　他の各シートは　No（）　の入力のみ　Bﾁｰﾑシートの赤の部分は入力しない！
</t>
    </r>
    <r>
      <rPr>
        <b/>
        <sz val="11"/>
        <color indexed="10"/>
        <rFont val="ＭＳ Ｐゴシック"/>
        <family val="3"/>
        <charset val="128"/>
      </rPr>
      <t>※　赤色　ブロック外登録データの欄はいじらない！</t>
    </r>
    <rPh sb="1" eb="3">
      <t>ジュウヨウ</t>
    </rPh>
    <rPh sb="7" eb="9">
      <t>ショゾク</t>
    </rPh>
    <rPh sb="20" eb="22">
      <t>ニュウリョク</t>
    </rPh>
    <rPh sb="31" eb="33">
      <t>ミドリイロ</t>
    </rPh>
    <rPh sb="41" eb="43">
      <t>ニュウリョク</t>
    </rPh>
    <rPh sb="47" eb="49">
      <t>ガクネン</t>
    </rPh>
    <rPh sb="50" eb="52">
      <t>シンチョウ</t>
    </rPh>
    <rPh sb="53" eb="55">
      <t>タイジュウ</t>
    </rPh>
    <rPh sb="56" eb="58">
      <t>セイネン</t>
    </rPh>
    <rPh sb="58" eb="60">
      <t>ガッピ</t>
    </rPh>
    <rPh sb="61" eb="63">
      <t>トウロク</t>
    </rPh>
    <rPh sb="63" eb="65">
      <t>バンゴウ</t>
    </rPh>
    <rPh sb="66" eb="67">
      <t>ゼン</t>
    </rPh>
    <rPh sb="67" eb="69">
      <t>ショゾク</t>
    </rPh>
    <rPh sb="70" eb="72">
      <t>ゼンゼン</t>
    </rPh>
    <rPh sb="72" eb="74">
      <t>ショゾク</t>
    </rPh>
    <rPh sb="83" eb="85">
      <t>ニュウリョク</t>
    </rPh>
    <rPh sb="86" eb="89">
      <t>セバンゴウ</t>
    </rPh>
    <rPh sb="104" eb="106">
      <t>バンゴウ</t>
    </rPh>
    <rPh sb="107" eb="109">
      <t>コジン</t>
    </rPh>
    <rPh sb="109" eb="110">
      <t>モ</t>
    </rPh>
    <rPh sb="111" eb="112">
      <t>ヨウ</t>
    </rPh>
    <rPh sb="118" eb="120">
      <t>ニュウリョク</t>
    </rPh>
    <rPh sb="128" eb="130">
      <t>ケッコウ</t>
    </rPh>
    <rPh sb="144" eb="146">
      <t>バンゴウ</t>
    </rPh>
    <rPh sb="181" eb="182">
      <t>ラン</t>
    </rPh>
    <rPh sb="183" eb="185">
      <t>ニュウリョク</t>
    </rPh>
    <rPh sb="193" eb="195">
      <t>ハンエイ</t>
    </rPh>
    <rPh sb="205" eb="207">
      <t>ニュウリョク</t>
    </rPh>
    <rPh sb="217" eb="218">
      <t>タ</t>
    </rPh>
    <rPh sb="219" eb="220">
      <t>カク</t>
    </rPh>
    <rPh sb="231" eb="233">
      <t>ニュウリョク</t>
    </rPh>
    <rPh sb="244" eb="245">
      <t>アカ</t>
    </rPh>
    <rPh sb="246" eb="248">
      <t>ブブン</t>
    </rPh>
    <rPh sb="249" eb="251">
      <t>ニュウリョク</t>
    </rPh>
    <rPh sb="258" eb="260">
      <t>アカイロ</t>
    </rPh>
    <rPh sb="265" eb="266">
      <t>ガイ</t>
    </rPh>
    <rPh sb="266" eb="268">
      <t>トウロク</t>
    </rPh>
    <rPh sb="272" eb="273">
      <t>ラン</t>
    </rPh>
    <phoneticPr fontId="2"/>
  </si>
  <si>
    <t>コーチ①</t>
    <phoneticPr fontId="2"/>
  </si>
  <si>
    <t>コーチ②</t>
    <phoneticPr fontId="2"/>
  </si>
  <si>
    <t>コーチ③</t>
    <phoneticPr fontId="2"/>
  </si>
  <si>
    <t>コーチ①</t>
    <phoneticPr fontId="2"/>
  </si>
  <si>
    <t>コーチ②</t>
    <phoneticPr fontId="2"/>
  </si>
  <si>
    <t>コーチ③</t>
    <phoneticPr fontId="2"/>
  </si>
  <si>
    <t>コーチ①</t>
    <phoneticPr fontId="2"/>
  </si>
  <si>
    <t>コーチ②</t>
    <phoneticPr fontId="2"/>
  </si>
  <si>
    <t>コーチ④</t>
    <phoneticPr fontId="2"/>
  </si>
  <si>
    <t>/</t>
  </si>
  <si>
    <t>赤</t>
    <rPh sb="0" eb="1">
      <t>アカ</t>
    </rPh>
    <phoneticPr fontId="2"/>
  </si>
  <si>
    <t>青</t>
    <rPh sb="0" eb="1">
      <t>アオ</t>
    </rPh>
    <phoneticPr fontId="2"/>
  </si>
  <si>
    <t>白</t>
    <rPh sb="0" eb="1">
      <t>シロ</t>
    </rPh>
    <phoneticPr fontId="2"/>
  </si>
  <si>
    <t>緑</t>
    <rPh sb="0" eb="1">
      <t>ミドリ</t>
    </rPh>
    <phoneticPr fontId="2"/>
  </si>
  <si>
    <t>黄</t>
    <rPh sb="0" eb="1">
      <t>キ</t>
    </rPh>
    <phoneticPr fontId="2"/>
  </si>
  <si>
    <t>黒</t>
    <rPh sb="0" eb="1">
      <t>クロ</t>
    </rPh>
    <phoneticPr fontId="2"/>
  </si>
  <si>
    <t>2023年</t>
    <rPh sb="4" eb="5">
      <t>ネン</t>
    </rPh>
    <phoneticPr fontId="2"/>
  </si>
  <si>
    <t>※第4回登録選手は、時間管理を行う。</t>
    <rPh sb="1" eb="2">
      <t>ダイ</t>
    </rPh>
    <rPh sb="3" eb="4">
      <t>カイ</t>
    </rPh>
    <rPh sb="4" eb="6">
      <t>トウロク</t>
    </rPh>
    <rPh sb="6" eb="8">
      <t>センシュ</t>
    </rPh>
    <rPh sb="10" eb="12">
      <t>ジカン</t>
    </rPh>
    <rPh sb="12" eb="14">
      <t>カンリ</t>
    </rPh>
    <rPh sb="15" eb="16">
      <t>オコナ</t>
    </rPh>
    <phoneticPr fontId="2"/>
  </si>
  <si>
    <t>高円宮杯 JFA U-18サッカーリーグ2023 IFAリーグ　選手登録用紙　</t>
    <rPh sb="0" eb="3">
      <t>タカマドノミヤ</t>
    </rPh>
    <rPh sb="3" eb="4">
      <t>ハイ</t>
    </rPh>
    <rPh sb="32" eb="34">
      <t>センシュ</t>
    </rPh>
    <rPh sb="34" eb="36">
      <t>トウロク</t>
    </rPh>
    <rPh sb="36" eb="38">
      <t>ヨウシ</t>
    </rPh>
    <phoneticPr fontId="2"/>
  </si>
  <si>
    <t>メンバー提出用紙</t>
    <rPh sb="4" eb="6">
      <t>テイシュツ</t>
    </rPh>
    <rPh sb="6" eb="8">
      <t>ヨウシ</t>
    </rPh>
    <phoneticPr fontId="2"/>
  </si>
  <si>
    <t>マッチナンバー</t>
    <phoneticPr fontId="2"/>
  </si>
  <si>
    <t>開催日：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</si>
  <si>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</si>
  <si>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</si>
  <si>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対戦相手：</t>
    <phoneticPr fontId="2"/>
  </si>
  <si>
    <t>○○リツ○○○○コウトウガッコウ</t>
    <phoneticPr fontId="2"/>
  </si>
  <si>
    <t>チーム名：</t>
    <rPh sb="3" eb="4">
      <t>メイ</t>
    </rPh>
    <phoneticPr fontId="2"/>
  </si>
  <si>
    <t>○立○○○○高等学校</t>
    <rPh sb="1" eb="2">
      <t>リツ</t>
    </rPh>
    <rPh sb="6" eb="10">
      <t>コウトウガッコウ</t>
    </rPh>
    <phoneticPr fontId="2"/>
  </si>
  <si>
    <t>Cap.</t>
    <phoneticPr fontId="2"/>
  </si>
  <si>
    <t>JSY
№</t>
    <phoneticPr fontId="2"/>
  </si>
  <si>
    <t>Pos</t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</si>
  <si>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</si>
  <si>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試合登録</t>
    <rPh sb="0" eb="2">
      <t>シアイ</t>
    </rPh>
    <rPh sb="2" eb="4">
      <t>トウロク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</si>
  <si>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</si>
  <si>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生年月日</t>
    <rPh sb="0" eb="2">
      <t>セイネン</t>
    </rPh>
    <rPh sb="2" eb="4">
      <t>ガッピ</t>
    </rPh>
    <phoneticPr fontId="2"/>
  </si>
  <si>
    <t>前所属チーム
3種</t>
    <rPh sb="0" eb="1">
      <t>ゼン</t>
    </rPh>
    <rPh sb="1" eb="3">
      <t>ショゾク</t>
    </rPh>
    <rPh sb="8" eb="9">
      <t>シュ</t>
    </rPh>
    <phoneticPr fontId="2"/>
  </si>
  <si>
    <t>前所属チーム
4種</t>
    <rPh sb="0" eb="1">
      <t>ゼン</t>
    </rPh>
    <rPh sb="1" eb="3">
      <t>ショゾク</t>
    </rPh>
    <rPh sb="8" eb="9">
      <t>シュ</t>
    </rPh>
    <phoneticPr fontId="2"/>
  </si>
  <si>
    <t>役　職　名</t>
    <rPh sb="0" eb="1">
      <t>ヤク</t>
    </rPh>
    <rPh sb="2" eb="3">
      <t>ショク</t>
    </rPh>
    <rPh sb="4" eb="5">
      <t>メイ</t>
    </rPh>
    <phoneticPr fontId="2"/>
  </si>
  <si>
    <t>スタッフ名</t>
    <rPh sb="4" eb="5">
      <t>メイ</t>
    </rPh>
    <phoneticPr fontId="2"/>
  </si>
  <si>
    <t>ベンチ
入り</t>
    <rPh sb="4" eb="5">
      <t>イ</t>
    </rPh>
    <phoneticPr fontId="2"/>
  </si>
  <si>
    <t>氏　　名</t>
    <rPh sb="0" eb="1">
      <t>シ</t>
    </rPh>
    <rPh sb="3" eb="4">
      <t>ナ</t>
    </rPh>
    <phoneticPr fontId="2"/>
  </si>
  <si>
    <t>交代</t>
    <rPh sb="0" eb="2">
      <t>コウタイ</t>
    </rPh>
    <phoneticPr fontId="2"/>
  </si>
  <si>
    <t>ベンチ入りスタッフ５名：（１～５）　ベンチ入りしない：空欄</t>
    <rPh sb="3" eb="4">
      <t>イ</t>
    </rPh>
    <rPh sb="10" eb="11">
      <t>メイ</t>
    </rPh>
    <rPh sb="21" eb="22">
      <t>イ</t>
    </rPh>
    <rPh sb="27" eb="29">
      <t>クウラン</t>
    </rPh>
    <phoneticPr fontId="2"/>
  </si>
  <si>
    <t>ユニフォーム色（○で囲む）</t>
    <rPh sb="6" eb="7">
      <t>ショク</t>
    </rPh>
    <rPh sb="10" eb="11">
      <t>カコ</t>
    </rPh>
    <phoneticPr fontId="2"/>
  </si>
  <si>
    <t>ポジション</t>
    <phoneticPr fontId="2"/>
  </si>
  <si>
    <t>ショーツ</t>
    <phoneticPr fontId="2"/>
  </si>
  <si>
    <t>ソックス</t>
    <phoneticPr fontId="2"/>
  </si>
  <si>
    <t>FP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</si>
  <si>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</si>
  <si>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</si>
  <si>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GK</t>
    <phoneticPr fontId="2"/>
  </si>
  <si>
    <t>記入責任者署名：</t>
    <rPh sb="0" eb="2">
      <t>キニュウ</t>
    </rPh>
    <rPh sb="2" eb="5">
      <t>セキニンシャ</t>
    </rPh>
    <rPh sb="5" eb="7">
      <t>ショメイ</t>
    </rPh>
    <phoneticPr fontId="2"/>
  </si>
  <si>
    <t>確認者署名：</t>
    <rPh sb="0" eb="2">
      <t>カクニン</t>
    </rPh>
    <rPh sb="2" eb="3">
      <t>シャ</t>
    </rPh>
    <rPh sb="3" eb="5">
      <t>ショメイ</t>
    </rPh>
    <phoneticPr fontId="2"/>
  </si>
  <si>
    <t>茨城県高体連サッカー専門部</t>
    <rPh sb="0" eb="3">
      <t>イバラキケン</t>
    </rPh>
    <rPh sb="3" eb="6">
      <t>コウタイレン</t>
    </rPh>
    <rPh sb="10" eb="12">
      <t>センモン</t>
    </rPh>
    <rPh sb="12" eb="13">
      <t>ブ</t>
    </rPh>
    <phoneticPr fontId="2"/>
  </si>
  <si>
    <t>先発選手：（○）　交代選手（△）　試合登録しない選手：空欄</t>
    <rPh sb="0" eb="4">
      <t>センパツセンシュ</t>
    </rPh>
    <rPh sb="9" eb="13">
      <t>コウタイセンシュ</t>
    </rPh>
    <rPh sb="17" eb="19">
      <t>シアイ</t>
    </rPh>
    <rPh sb="19" eb="21">
      <t>トウロク</t>
    </rPh>
    <rPh sb="24" eb="26">
      <t>センシュ</t>
    </rPh>
    <rPh sb="27" eb="29">
      <t>クウラン</t>
    </rPh>
    <phoneticPr fontId="2"/>
  </si>
  <si>
    <t>△</t>
  </si>
  <si>
    <t>○</t>
  </si>
  <si>
    <t>ここに大会名を入力してください</t>
    <rPh sb="3" eb="6">
      <t>タイカイメイ</t>
    </rPh>
    <rPh sb="7" eb="9">
      <t>ニュウリョク</t>
    </rPh>
    <phoneticPr fontId="2"/>
  </si>
  <si>
    <t>茨城県高体連サッカー専門部</t>
    <rPh sb="0" eb="3">
      <t>イバラキケン</t>
    </rPh>
    <rPh sb="3" eb="6">
      <t>コウタイレン</t>
    </rPh>
    <rPh sb="10" eb="13">
      <t>センモンブ</t>
    </rPh>
    <phoneticPr fontId="2"/>
  </si>
  <si>
    <r>
      <rPr>
        <b/>
        <sz val="14"/>
        <color indexed="8"/>
        <rFont val="MS UI Gothic"/>
        <family val="3"/>
        <charset val="128"/>
      </rPr>
      <t>選手交代カード</t>
    </r>
    <r>
      <rPr>
        <b/>
        <sz val="11"/>
        <color indexed="8"/>
        <rFont val="MS UI Gothic"/>
        <family val="3"/>
        <charset val="128"/>
      </rPr>
      <t xml:space="preserve">
</t>
    </r>
    <r>
      <rPr>
        <b/>
        <sz val="8"/>
        <color indexed="8"/>
        <rFont val="MS UI Gothic"/>
        <family val="3"/>
        <charset val="128"/>
      </rPr>
      <t>Substitution card</t>
    </r>
    <phoneticPr fontId="2"/>
  </si>
  <si>
    <t>vs</t>
    <phoneticPr fontId="2"/>
  </si>
  <si>
    <t>チーム
Team</t>
    <phoneticPr fontId="2"/>
  </si>
  <si>
    <t>アウト　　out</t>
    <phoneticPr fontId="2"/>
  </si>
  <si>
    <t>イン　　in</t>
    <phoneticPr fontId="2"/>
  </si>
  <si>
    <t>選手番号
Player No.</t>
    <rPh sb="0" eb="2">
      <t>センシュ</t>
    </rPh>
    <rPh sb="2" eb="4">
      <t>バンゴウ</t>
    </rPh>
    <phoneticPr fontId="2"/>
  </si>
  <si>
    <t>氏名　　Name</t>
    <rPh sb="0" eb="2">
      <t>シメイ</t>
    </rPh>
    <phoneticPr fontId="2"/>
  </si>
  <si>
    <t>第４の審判員記入欄</t>
    <rPh sb="0" eb="1">
      <t>ダイ</t>
    </rPh>
    <rPh sb="3" eb="6">
      <t>シンパンイン</t>
    </rPh>
    <rPh sb="6" eb="9">
      <t>キニュウラン</t>
    </rPh>
    <phoneticPr fontId="2"/>
  </si>
  <si>
    <t>to be filled out by 4th official</t>
    <phoneticPr fontId="2"/>
  </si>
  <si>
    <t>競技時間　Minute</t>
    <rPh sb="0" eb="4">
      <t>キョウギジカン</t>
    </rPh>
    <phoneticPr fontId="2"/>
  </si>
  <si>
    <t>交代順番　Order of  substitution</t>
    <rPh sb="0" eb="2">
      <t>コウタイ</t>
    </rPh>
    <rPh sb="2" eb="4">
      <t>ジュンバン</t>
    </rPh>
    <phoneticPr fontId="2"/>
  </si>
  <si>
    <t>分</t>
    <rPh sb="0" eb="1">
      <t>フン</t>
    </rPh>
    <phoneticPr fontId="2"/>
  </si>
  <si>
    <t>min.</t>
    <phoneticPr fontId="2"/>
  </si>
  <si>
    <t>年　　　　　　月　　　　　　日</t>
    <rPh sb="0" eb="1">
      <t>ネン</t>
    </rPh>
    <rPh sb="7" eb="8">
      <t>ガツ</t>
    </rPh>
    <rPh sb="14" eb="15">
      <t>ニチ</t>
    </rPh>
    <phoneticPr fontId="2"/>
  </si>
  <si>
    <t>チーム代表者サイン
Coach's signature</t>
    <rPh sb="3" eb="6">
      <t>ダイヒョウシャ</t>
    </rPh>
    <phoneticPr fontId="2"/>
  </si>
  <si>
    <t>公益財団法人　茨城県サッカー協会</t>
    <rPh sb="0" eb="2">
      <t>コウエキ</t>
    </rPh>
    <rPh sb="2" eb="6">
      <t>ザイダンホウジン</t>
    </rPh>
    <rPh sb="7" eb="10">
      <t>イバラキケン</t>
    </rPh>
    <rPh sb="14" eb="16">
      <t>キョウカイ</t>
    </rPh>
    <phoneticPr fontId="2"/>
  </si>
  <si>
    <t>高円宮杯 JFA U-18サッカーリーグ IFAリーグ</t>
  </si>
  <si>
    <t>高円宮杯 JFA U-18サッカーリーグ IFAリーグ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</si>
</sst>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yyyy/mm/dd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9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color indexed="81"/>
      <name val="MS P ゴシック"/>
      <family val="3"/>
      <charset val="128"/>
    </font>
    <font>
      <sz val="1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3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b/>
      <i/>
      <sz val="48"/>
      <name val="ＭＳ Ｐゴシック"/>
      <family val="3"/>
      <charset val="128"/>
    </font>
    <font>
      <i/>
      <sz val="4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48"/>
      <color theme="1"/>
      <name val="ＭＳ Ｐゴシック"/>
      <family val="3"/>
      <charset val="128"/>
    </font>
    <font>
      <b/>
      <sz val="4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8"/>
      <color indexed="8"/>
      <name val="MS UI Gothic"/>
      <family val="3"/>
      <charset val="128"/>
    </font>
    <font>
      <b/>
      <sz val="11"/>
      <color indexed="8"/>
      <name val="MS UI Gothic"/>
      <family val="3"/>
      <charset val="128"/>
    </font>
    <font>
      <b/>
      <sz val="14"/>
      <color indexed="8"/>
      <name val="MS UI Gothic"/>
      <family val="3"/>
      <charset val="128"/>
    </font>
    <font>
      <b/>
      <sz val="8"/>
      <color indexed="8"/>
      <name val="MS UI Gothic"/>
      <family val="3"/>
      <charset val="128"/>
    </font>
    <font>
      <b/>
      <sz val="8"/>
      <color theme="1"/>
      <name val="MS UI Gothic"/>
      <family val="3"/>
      <charset val="128"/>
    </font>
    <font>
      <sz val="8"/>
      <name val="Meiryo UI"/>
      <family val="3"/>
      <charset val="128"/>
    </font>
    <font>
      <sz val="14"/>
      <color theme="1"/>
      <name val="MS UI Gothic"/>
      <family val="3"/>
      <charset val="128"/>
    </font>
    <font>
      <sz val="8"/>
      <color theme="1"/>
      <name val="MS UI Gothic"/>
      <family val="3"/>
      <charset val="128"/>
    </font>
    <font>
      <sz val="18"/>
      <color theme="1"/>
      <name val="MS UI Gothic"/>
      <family val="3"/>
      <charset val="128"/>
    </font>
    <font>
      <b/>
      <sz val="14"/>
      <color theme="0"/>
      <name val="MS UI Gothic"/>
      <family val="3"/>
      <charset val="128"/>
    </font>
    <font>
      <b/>
      <sz val="14"/>
      <color theme="1"/>
      <name val="MS UI Gothic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uble">
        <color indexed="64"/>
      </bottom>
      <diagonal/>
    </border>
    <border>
      <left style="thick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uble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2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4" xfId="0" applyFont="1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6" xfId="0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49" fontId="0" fillId="3" borderId="6" xfId="0" applyNumberFormat="1" applyFill="1" applyBorder="1" applyAlignment="1">
      <alignment horizontal="right" vertical="center" shrinkToFit="1"/>
    </xf>
    <xf numFmtId="0" fontId="0" fillId="5" borderId="6" xfId="0" applyFill="1" applyBorder="1" applyAlignment="1">
      <alignment vertical="center" shrinkToFit="1"/>
    </xf>
    <xf numFmtId="0" fontId="0" fillId="5" borderId="4" xfId="0" applyFill="1" applyBorder="1" applyAlignment="1">
      <alignment vertical="center" shrinkToFit="1"/>
    </xf>
    <xf numFmtId="0" fontId="0" fillId="3" borderId="13" xfId="0" applyFill="1" applyBorder="1" applyAlignment="1">
      <alignment vertical="center" shrinkToFit="1"/>
    </xf>
    <xf numFmtId="0" fontId="0" fillId="3" borderId="1" xfId="0" applyNumberFormat="1" applyFill="1" applyBorder="1" applyAlignment="1">
      <alignment vertical="center" shrinkToFit="1"/>
    </xf>
    <xf numFmtId="0" fontId="0" fillId="3" borderId="13" xfId="0" applyNumberFormat="1" applyFill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3" xfId="0" applyNumberFormat="1" applyBorder="1" applyAlignment="1">
      <alignment horizontal="left" vertical="center" shrinkToFit="1"/>
    </xf>
    <xf numFmtId="0" fontId="0" fillId="0" borderId="6" xfId="0" applyNumberFormat="1" applyBorder="1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5" xfId="0" applyNumberFormat="1" applyBorder="1" applyAlignment="1">
      <alignment horizontal="left" vertical="center" shrinkToFit="1"/>
    </xf>
    <xf numFmtId="0" fontId="0" fillId="0" borderId="7" xfId="0" applyNumberFormat="1" applyBorder="1" applyAlignment="1">
      <alignment horizontal="left" vertical="center" shrinkToFit="1"/>
    </xf>
    <xf numFmtId="0" fontId="0" fillId="0" borderId="14" xfId="0" applyNumberFormat="1" applyBorder="1" applyAlignment="1">
      <alignment horizontal="left" vertical="center" shrinkToFit="1"/>
    </xf>
    <xf numFmtId="0" fontId="0" fillId="0" borderId="9" xfId="0" applyNumberFormat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3" xfId="0" applyNumberFormat="1" applyFill="1" applyBorder="1" applyAlignment="1">
      <alignment vertical="center" shrinkToFit="1"/>
    </xf>
    <xf numFmtId="0" fontId="0" fillId="0" borderId="6" xfId="0" applyNumberFormat="1" applyFill="1" applyBorder="1" applyAlignment="1">
      <alignment vertical="center" shrinkToFit="1"/>
    </xf>
    <xf numFmtId="0" fontId="0" fillId="0" borderId="5" xfId="0" applyNumberFormat="1" applyFill="1" applyBorder="1" applyAlignment="1">
      <alignment vertical="center" shrinkToFit="1"/>
    </xf>
    <xf numFmtId="0" fontId="0" fillId="0" borderId="7" xfId="0" applyNumberFormat="1" applyFill="1" applyBorder="1" applyAlignment="1">
      <alignment vertical="center" shrinkToFit="1"/>
    </xf>
    <xf numFmtId="0" fontId="0" fillId="0" borderId="14" xfId="0" applyNumberFormat="1" applyFill="1" applyBorder="1" applyAlignment="1">
      <alignment vertical="center" shrinkToFit="1"/>
    </xf>
    <xf numFmtId="0" fontId="0" fillId="0" borderId="9" xfId="0" applyNumberFormat="1" applyFill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NumberFormat="1" applyBorder="1" applyAlignment="1">
      <alignment vertical="center" shrinkToFit="1"/>
    </xf>
    <xf numFmtId="0" fontId="0" fillId="0" borderId="6" xfId="0" applyNumberForma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5" xfId="0" applyFont="1" applyBorder="1" applyAlignment="1">
      <alignment horizontal="left" vertical="center" shrinkToFit="1"/>
    </xf>
    <xf numFmtId="0" fontId="0" fillId="0" borderId="16" xfId="0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/>
    </xf>
    <xf numFmtId="177" fontId="0" fillId="3" borderId="6" xfId="0" applyNumberFormat="1" applyFill="1" applyBorder="1" applyAlignment="1">
      <alignment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4" borderId="4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2" fillId="6" borderId="31" xfId="0" applyFont="1" applyFill="1" applyBorder="1" applyAlignment="1">
      <alignment horizontal="center" vertical="center" shrinkToFit="1"/>
    </xf>
    <xf numFmtId="0" fontId="12" fillId="6" borderId="32" xfId="0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center" vertical="center" shrinkToFit="1"/>
    </xf>
    <xf numFmtId="0" fontId="0" fillId="0" borderId="6" xfId="0" applyFont="1" applyBorder="1" applyAlignment="1">
      <alignment horizontal="left" vertical="center"/>
    </xf>
    <xf numFmtId="56" fontId="0" fillId="0" borderId="13" xfId="0" applyNumberFormat="1" applyFont="1" applyBorder="1" applyAlignment="1">
      <alignment horizontal="right" vertical="center"/>
    </xf>
    <xf numFmtId="56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4" fontId="0" fillId="0" borderId="13" xfId="0" applyNumberFormat="1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shrinkToFit="1"/>
    </xf>
    <xf numFmtId="14" fontId="0" fillId="0" borderId="4" xfId="0" applyNumberFormat="1" applyBorder="1" applyAlignment="1">
      <alignment horizontal="center" vertical="center" shrinkToFit="1"/>
    </xf>
    <xf numFmtId="0" fontId="0" fillId="0" borderId="13" xfId="0" applyNumberFormat="1" applyBorder="1" applyAlignment="1">
      <alignment horizontal="center" vertical="center" shrinkToFit="1"/>
    </xf>
    <xf numFmtId="0" fontId="0" fillId="0" borderId="4" xfId="0" applyNumberForma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56" fontId="13" fillId="0" borderId="1" xfId="0" applyNumberFormat="1" applyFont="1" applyBorder="1" applyAlignment="1">
      <alignment horizontal="right" vertical="center"/>
    </xf>
    <xf numFmtId="0" fontId="0" fillId="0" borderId="5" xfId="0" applyNumberFormat="1" applyBorder="1" applyAlignment="1">
      <alignment horizontal="center" vertical="center" shrinkToFit="1"/>
    </xf>
    <xf numFmtId="0" fontId="0" fillId="0" borderId="11" xfId="0" applyNumberFormat="1" applyBorder="1" applyAlignment="1">
      <alignment horizontal="center" vertical="center" shrinkToFit="1"/>
    </xf>
    <xf numFmtId="0" fontId="0" fillId="0" borderId="14" xfId="0" applyNumberFormat="1" applyBorder="1" applyAlignment="1">
      <alignment horizontal="center" vertical="center" shrinkToFit="1"/>
    </xf>
    <xf numFmtId="0" fontId="0" fillId="0" borderId="27" xfId="0" applyNumberForma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20" fontId="0" fillId="0" borderId="1" xfId="0" applyNumberFormat="1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20" fontId="0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56" fontId="0" fillId="0" borderId="13" xfId="0" applyNumberFormat="1" applyFont="1" applyFill="1" applyBorder="1" applyAlignment="1">
      <alignment horizontal="right" vertical="center"/>
    </xf>
    <xf numFmtId="56" fontId="0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0" fillId="0" borderId="12" xfId="0" applyBorder="1" applyAlignment="1">
      <alignment horizontal="center" vertical="center" shrinkToFit="1"/>
    </xf>
    <xf numFmtId="56" fontId="0" fillId="0" borderId="1" xfId="0" applyNumberFormat="1" applyBorder="1" applyAlignment="1">
      <alignment horizontal="right" vertical="center"/>
    </xf>
    <xf numFmtId="20" fontId="13" fillId="0" borderId="1" xfId="0" applyNumberFormat="1" applyFont="1" applyBorder="1" applyAlignment="1">
      <alignment horizontal="right" vertical="center"/>
    </xf>
    <xf numFmtId="0" fontId="0" fillId="0" borderId="13" xfId="0" applyNumberFormat="1" applyBorder="1" applyAlignment="1">
      <alignment horizontal="right" vertical="center" shrinkToFit="1"/>
    </xf>
    <xf numFmtId="0" fontId="0" fillId="0" borderId="1" xfId="0" applyNumberFormat="1" applyBorder="1" applyAlignment="1">
      <alignment horizontal="right" vertical="center" shrinkToFit="1"/>
    </xf>
    <xf numFmtId="0" fontId="0" fillId="0" borderId="4" xfId="0" applyNumberFormat="1" applyBorder="1" applyAlignment="1">
      <alignment horizontal="right" vertical="center" shrinkToFit="1"/>
    </xf>
    <xf numFmtId="0" fontId="0" fillId="0" borderId="5" xfId="0" applyNumberFormat="1" applyBorder="1" applyAlignment="1">
      <alignment horizontal="right" vertical="center" shrinkToFit="1"/>
    </xf>
    <xf numFmtId="0" fontId="0" fillId="0" borderId="3" xfId="0" applyNumberFormat="1" applyBorder="1" applyAlignment="1">
      <alignment horizontal="right" vertical="center" shrinkToFit="1"/>
    </xf>
    <xf numFmtId="0" fontId="0" fillId="0" borderId="11" xfId="0" applyNumberFormat="1" applyBorder="1" applyAlignment="1">
      <alignment horizontal="right" vertical="center" shrinkToFit="1"/>
    </xf>
    <xf numFmtId="56" fontId="0" fillId="0" borderId="13" xfId="0" applyNumberFormat="1" applyFill="1" applyBorder="1" applyAlignment="1">
      <alignment horizontal="right" vertical="center"/>
    </xf>
    <xf numFmtId="56" fontId="0" fillId="0" borderId="1" xfId="0" applyNumberFormat="1" applyFill="1" applyBorder="1" applyAlignment="1">
      <alignment horizontal="right" vertical="center"/>
    </xf>
    <xf numFmtId="20" fontId="0" fillId="0" borderId="1" xfId="0" applyNumberFormat="1" applyFill="1" applyBorder="1" applyAlignment="1">
      <alignment horizontal="right" vertical="center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left" vertical="center"/>
    </xf>
    <xf numFmtId="56" fontId="0" fillId="0" borderId="13" xfId="0" applyNumberFormat="1" applyBorder="1" applyAlignment="1">
      <alignment horizontal="right" vertical="center"/>
    </xf>
    <xf numFmtId="0" fontId="13" fillId="0" borderId="6" xfId="0" applyFont="1" applyBorder="1" applyAlignment="1">
      <alignment horizontal="left" vertical="center"/>
    </xf>
    <xf numFmtId="56" fontId="13" fillId="0" borderId="13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right" vertical="center"/>
    </xf>
    <xf numFmtId="0" fontId="0" fillId="0" borderId="44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6" xfId="0" applyFill="1" applyBorder="1" applyAlignment="1">
      <alignment horizontal="left" vertical="center"/>
    </xf>
    <xf numFmtId="0" fontId="0" fillId="0" borderId="5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shrinkToFit="1"/>
    </xf>
    <xf numFmtId="14" fontId="0" fillId="0" borderId="14" xfId="0" applyNumberFormat="1" applyBorder="1" applyAlignment="1">
      <alignment horizontal="center" vertical="center" shrinkToFit="1"/>
    </xf>
    <xf numFmtId="14" fontId="0" fillId="0" borderId="10" xfId="0" applyNumberFormat="1" applyBorder="1" applyAlignment="1">
      <alignment horizontal="center" vertical="center" shrinkToFit="1"/>
    </xf>
    <xf numFmtId="14" fontId="0" fillId="0" borderId="27" xfId="0" applyNumberFormat="1" applyBorder="1" applyAlignment="1">
      <alignment horizontal="center" vertical="center" shrinkToFit="1"/>
    </xf>
    <xf numFmtId="14" fontId="0" fillId="0" borderId="5" xfId="0" applyNumberFormat="1" applyBorder="1" applyAlignment="1">
      <alignment horizontal="center" vertical="center" shrinkToFit="1"/>
    </xf>
    <xf numFmtId="14" fontId="0" fillId="0" borderId="3" xfId="0" applyNumberFormat="1" applyBorder="1" applyAlignment="1">
      <alignment horizontal="center" vertical="center" shrinkToFit="1"/>
    </xf>
    <xf numFmtId="14" fontId="0" fillId="0" borderId="11" xfId="0" applyNumberFormat="1" applyBorder="1" applyAlignment="1">
      <alignment horizontal="center" vertical="center" shrinkToFit="1"/>
    </xf>
    <xf numFmtId="0" fontId="0" fillId="0" borderId="14" xfId="0" applyNumberFormat="1" applyBorder="1" applyAlignment="1">
      <alignment horizontal="right" vertical="center" shrinkToFit="1"/>
    </xf>
    <xf numFmtId="0" fontId="0" fillId="0" borderId="10" xfId="0" applyNumberFormat="1" applyBorder="1" applyAlignment="1">
      <alignment horizontal="right" vertical="center" shrinkToFit="1"/>
    </xf>
    <xf numFmtId="0" fontId="0" fillId="0" borderId="27" xfId="0" applyNumberFormat="1" applyBorder="1" applyAlignment="1">
      <alignment horizontal="right" vertical="center" shrinkToFi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/>
    </xf>
    <xf numFmtId="176" fontId="0" fillId="0" borderId="3" xfId="0" applyNumberFormat="1" applyBorder="1" applyAlignment="1">
      <alignment horizontal="center" vertical="center"/>
    </xf>
    <xf numFmtId="14" fontId="0" fillId="0" borderId="13" xfId="0" applyNumberFormat="1" applyFill="1" applyBorder="1" applyAlignment="1">
      <alignment horizontal="center" vertical="center" shrinkToFit="1"/>
    </xf>
    <xf numFmtId="14" fontId="0" fillId="0" borderId="1" xfId="0" applyNumberFormat="1" applyFill="1" applyBorder="1" applyAlignment="1">
      <alignment horizontal="center" vertical="center" shrinkToFit="1"/>
    </xf>
    <xf numFmtId="14" fontId="0" fillId="0" borderId="4" xfId="0" applyNumberFormat="1" applyFill="1" applyBorder="1" applyAlignment="1">
      <alignment horizontal="center" vertical="center" shrinkToFit="1"/>
    </xf>
    <xf numFmtId="0" fontId="0" fillId="0" borderId="13" xfId="0" applyNumberFormat="1" applyFill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 shrinkToFit="1"/>
    </xf>
    <xf numFmtId="0" fontId="0" fillId="0" borderId="4" xfId="0" applyNumberForma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1" fillId="0" borderId="3" xfId="0" applyFont="1" applyBorder="1" applyAlignment="1">
      <alignment horizontal="left" vertical="center"/>
    </xf>
    <xf numFmtId="176" fontId="1" fillId="0" borderId="3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14" xfId="0" applyNumberFormat="1" applyFill="1" applyBorder="1" applyAlignment="1">
      <alignment horizontal="center" vertical="center" shrinkToFit="1"/>
    </xf>
    <xf numFmtId="0" fontId="0" fillId="0" borderId="27" xfId="0" applyNumberForma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0" fillId="0" borderId="10" xfId="0" applyNumberFormat="1" applyFill="1" applyBorder="1" applyAlignment="1">
      <alignment horizontal="center" vertical="center" shrinkToFit="1"/>
    </xf>
    <xf numFmtId="0" fontId="0" fillId="0" borderId="5" xfId="0" applyNumberFormat="1" applyFill="1" applyBorder="1" applyAlignment="1">
      <alignment horizontal="center" vertical="center" shrinkToFit="1"/>
    </xf>
    <xf numFmtId="0" fontId="0" fillId="0" borderId="11" xfId="0" applyNumberFormat="1" applyFill="1" applyBorder="1" applyAlignment="1">
      <alignment horizontal="center" vertical="center" shrinkToFit="1"/>
    </xf>
    <xf numFmtId="0" fontId="0" fillId="0" borderId="3" xfId="0" applyNumberFormat="1" applyFill="1" applyBorder="1" applyAlignment="1">
      <alignment horizontal="center" vertical="center" shrinkToFit="1"/>
    </xf>
    <xf numFmtId="14" fontId="0" fillId="0" borderId="14" xfId="0" applyNumberFormat="1" applyFill="1" applyBorder="1" applyAlignment="1">
      <alignment horizontal="center" vertical="center" shrinkToFit="1"/>
    </xf>
    <xf numFmtId="14" fontId="0" fillId="0" borderId="10" xfId="0" applyNumberFormat="1" applyFill="1" applyBorder="1" applyAlignment="1">
      <alignment horizontal="center" vertical="center" shrinkToFit="1"/>
    </xf>
    <xf numFmtId="14" fontId="0" fillId="0" borderId="27" xfId="0" applyNumberFormat="1" applyFill="1" applyBorder="1" applyAlignment="1">
      <alignment horizontal="center" vertical="center" shrinkToFit="1"/>
    </xf>
    <xf numFmtId="14" fontId="0" fillId="0" borderId="5" xfId="0" applyNumberFormat="1" applyFill="1" applyBorder="1" applyAlignment="1">
      <alignment horizontal="center" vertical="center" shrinkToFit="1"/>
    </xf>
    <xf numFmtId="14" fontId="0" fillId="0" borderId="3" xfId="0" applyNumberFormat="1" applyFill="1" applyBorder="1" applyAlignment="1">
      <alignment horizontal="center" vertical="center" shrinkToFit="1"/>
    </xf>
    <xf numFmtId="14" fontId="0" fillId="0" borderId="1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0" fillId="0" borderId="3" xfId="0" applyNumberForma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shrinkToFit="1"/>
    </xf>
    <xf numFmtId="0" fontId="16" fillId="0" borderId="0" xfId="0" applyFont="1">
      <alignment vertical="center"/>
    </xf>
    <xf numFmtId="0" fontId="16" fillId="0" borderId="3" xfId="0" applyFont="1" applyBorder="1" applyAlignment="1">
      <alignment horizontal="distributed" vertical="center"/>
    </xf>
    <xf numFmtId="0" fontId="17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6" fillId="0" borderId="1" xfId="0" applyFont="1" applyBorder="1" applyAlignment="1">
      <alignment horizontal="distributed" vertical="center"/>
    </xf>
    <xf numFmtId="0" fontId="17" fillId="0" borderId="1" xfId="0" applyFont="1" applyBorder="1" applyAlignment="1">
      <alignment horizontal="center" vertical="center" shrinkToFit="1"/>
    </xf>
    <xf numFmtId="0" fontId="15" fillId="0" borderId="0" xfId="0" applyFont="1" applyAlignment="1">
      <alignment horizontal="distributed" vertical="center" indent="1"/>
    </xf>
    <xf numFmtId="0" fontId="15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15" fillId="0" borderId="18" xfId="0" applyFont="1" applyBorder="1" applyAlignment="1"/>
    <xf numFmtId="0" fontId="15" fillId="0" borderId="18" xfId="0" applyFont="1" applyBorder="1" applyAlignment="1">
      <alignment shrinkToFit="1"/>
    </xf>
    <xf numFmtId="0" fontId="23" fillId="0" borderId="0" xfId="0" applyFont="1" applyAlignment="1">
      <alignment vertical="center" shrinkToFit="1"/>
    </xf>
    <xf numFmtId="0" fontId="24" fillId="0" borderId="0" xfId="0" applyFont="1" applyAlignment="1">
      <alignment horizontal="center" vertical="center" shrinkToFit="1"/>
    </xf>
    <xf numFmtId="0" fontId="25" fillId="6" borderId="33" xfId="0" applyFont="1" applyFill="1" applyBorder="1" applyAlignment="1">
      <alignment horizontal="center" vertical="center" wrapText="1" shrinkToFit="1"/>
    </xf>
    <xf numFmtId="0" fontId="15" fillId="6" borderId="33" xfId="0" applyFont="1" applyFill="1" applyBorder="1" applyAlignment="1">
      <alignment horizontal="center" vertical="center" shrinkToFit="1"/>
    </xf>
    <xf numFmtId="0" fontId="15" fillId="6" borderId="45" xfId="0" applyFont="1" applyFill="1" applyBorder="1" applyAlignment="1">
      <alignment horizontal="center" vertical="center" shrinkToFit="1"/>
    </xf>
    <xf numFmtId="0" fontId="15" fillId="6" borderId="46" xfId="0" applyFont="1" applyFill="1" applyBorder="1" applyAlignment="1">
      <alignment horizontal="center" vertical="center" shrinkToFit="1"/>
    </xf>
    <xf numFmtId="0" fontId="26" fillId="6" borderId="35" xfId="0" applyFont="1" applyFill="1" applyBorder="1" applyAlignment="1">
      <alignment horizontal="center" vertical="center" wrapText="1" shrinkToFit="1"/>
    </xf>
    <xf numFmtId="0" fontId="26" fillId="6" borderId="37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center" shrinkToFit="1"/>
    </xf>
    <xf numFmtId="0" fontId="15" fillId="6" borderId="31" xfId="0" applyFont="1" applyFill="1" applyBorder="1" applyAlignment="1">
      <alignment horizontal="center" vertical="center" shrinkToFit="1"/>
    </xf>
    <xf numFmtId="0" fontId="15" fillId="6" borderId="47" xfId="0" applyFont="1" applyFill="1" applyBorder="1" applyAlignment="1">
      <alignment horizontal="center" vertical="center" shrinkToFit="1"/>
    </xf>
    <xf numFmtId="0" fontId="15" fillId="6" borderId="37" xfId="0" applyFont="1" applyFill="1" applyBorder="1" applyAlignment="1">
      <alignment horizontal="center" vertical="center" wrapText="1" shrinkToFit="1"/>
    </xf>
    <xf numFmtId="0" fontId="25" fillId="6" borderId="34" xfId="0" applyFont="1" applyFill="1" applyBorder="1" applyAlignment="1">
      <alignment horizontal="center" vertical="center" shrinkToFit="1"/>
    </xf>
    <xf numFmtId="0" fontId="15" fillId="6" borderId="34" xfId="0" applyFont="1" applyFill="1" applyBorder="1" applyAlignment="1">
      <alignment horizontal="center" vertical="center" shrinkToFit="1"/>
    </xf>
    <xf numFmtId="0" fontId="15" fillId="6" borderId="48" xfId="0" applyFont="1" applyFill="1" applyBorder="1" applyAlignment="1">
      <alignment horizontal="center" vertical="center" shrinkToFit="1"/>
    </xf>
    <xf numFmtId="0" fontId="15" fillId="6" borderId="49" xfId="0" applyFont="1" applyFill="1" applyBorder="1" applyAlignment="1">
      <alignment horizontal="center" vertical="center" shrinkToFit="1"/>
    </xf>
    <xf numFmtId="0" fontId="26" fillId="6" borderId="36" xfId="0" applyFont="1" applyFill="1" applyBorder="1" applyAlignment="1">
      <alignment horizontal="center" vertical="center" shrinkToFit="1"/>
    </xf>
    <xf numFmtId="0" fontId="26" fillId="6" borderId="38" xfId="0" applyFont="1" applyFill="1" applyBorder="1" applyAlignment="1">
      <alignment horizontal="center" vertical="center" shrinkToFit="1"/>
    </xf>
    <xf numFmtId="0" fontId="15" fillId="6" borderId="32" xfId="0" applyFont="1" applyFill="1" applyBorder="1" applyAlignment="1">
      <alignment horizontal="center" vertical="center" shrinkToFit="1"/>
    </xf>
    <xf numFmtId="0" fontId="15" fillId="6" borderId="48" xfId="0" applyFont="1" applyFill="1" applyBorder="1" applyAlignment="1">
      <alignment horizontal="center" vertical="center" shrinkToFit="1"/>
    </xf>
    <xf numFmtId="0" fontId="15" fillId="6" borderId="50" xfId="0" applyFont="1" applyFill="1" applyBorder="1" applyAlignment="1">
      <alignment horizontal="center" vertical="center" shrinkToFit="1"/>
    </xf>
    <xf numFmtId="0" fontId="15" fillId="6" borderId="49" xfId="0" applyFont="1" applyFill="1" applyBorder="1" applyAlignment="1">
      <alignment horizontal="center" vertical="center" shrinkToFit="1"/>
    </xf>
    <xf numFmtId="0" fontId="15" fillId="6" borderId="38" xfId="0" applyFont="1" applyFill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51" xfId="0" applyFont="1" applyBorder="1" applyAlignment="1">
      <alignment vertical="center" shrinkToFit="1"/>
    </xf>
    <xf numFmtId="0" fontId="15" fillId="0" borderId="52" xfId="0" applyFont="1" applyBorder="1" applyAlignment="1">
      <alignment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 shrinkToFit="1"/>
    </xf>
    <xf numFmtId="177" fontId="15" fillId="0" borderId="7" xfId="0" applyNumberFormat="1" applyFont="1" applyBorder="1" applyAlignment="1">
      <alignment horizontal="center" vertical="center" shrinkToFit="1"/>
    </xf>
    <xf numFmtId="0" fontId="15" fillId="0" borderId="5" xfId="0" applyFont="1" applyBorder="1" applyAlignment="1">
      <alignment vertical="center" shrinkToFit="1"/>
    </xf>
    <xf numFmtId="0" fontId="15" fillId="0" borderId="19" xfId="0" applyFont="1" applyBorder="1" applyAlignment="1">
      <alignment vertical="center" shrinkToFit="1"/>
    </xf>
    <xf numFmtId="0" fontId="12" fillId="0" borderId="54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51" xfId="0" applyFont="1" applyBorder="1" applyAlignment="1">
      <alignment vertical="center" shrinkToFit="1"/>
    </xf>
    <xf numFmtId="0" fontId="12" fillId="0" borderId="55" xfId="0" applyFont="1" applyBorder="1" applyAlignment="1">
      <alignment vertical="center" shrinkToFit="1"/>
    </xf>
    <xf numFmtId="0" fontId="12" fillId="0" borderId="56" xfId="0" applyFont="1" applyBorder="1" applyAlignment="1">
      <alignment vertical="center" shrinkToFit="1"/>
    </xf>
    <xf numFmtId="0" fontId="15" fillId="0" borderId="19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57" xfId="0" applyFont="1" applyBorder="1" applyAlignment="1">
      <alignment vertical="center" shrinkToFit="1"/>
    </xf>
    <xf numFmtId="0" fontId="15" fillId="0" borderId="58" xfId="0" applyFont="1" applyBorder="1" applyAlignment="1">
      <alignment vertical="center" shrinkToFit="1"/>
    </xf>
    <xf numFmtId="0" fontId="15" fillId="0" borderId="57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177" fontId="15" fillId="0" borderId="6" xfId="0" applyNumberFormat="1" applyFont="1" applyBorder="1" applyAlignment="1">
      <alignment horizontal="center" vertical="center" shrinkToFit="1"/>
    </xf>
    <xf numFmtId="0" fontId="15" fillId="0" borderId="13" xfId="0" applyFont="1" applyBorder="1" applyAlignment="1">
      <alignment vertical="center" shrinkToFit="1"/>
    </xf>
    <xf numFmtId="0" fontId="15" fillId="0" borderId="20" xfId="0" applyFont="1" applyBorder="1" applyAlignment="1">
      <alignment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57" xfId="0" applyFont="1" applyBorder="1" applyAlignment="1">
      <alignment vertical="center" shrinkToFit="1"/>
    </xf>
    <xf numFmtId="0" fontId="12" fillId="0" borderId="59" xfId="0" applyFont="1" applyBorder="1" applyAlignment="1">
      <alignment vertical="center" shrinkToFit="1"/>
    </xf>
    <xf numFmtId="0" fontId="12" fillId="0" borderId="58" xfId="0" applyFont="1" applyBorder="1" applyAlignment="1">
      <alignment vertical="center" shrinkToFit="1"/>
    </xf>
    <xf numFmtId="0" fontId="15" fillId="0" borderId="20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6" borderId="60" xfId="0" applyFont="1" applyFill="1" applyBorder="1" applyAlignment="1">
      <alignment horizontal="center" vertical="center" shrinkToFit="1"/>
    </xf>
    <xf numFmtId="0" fontId="15" fillId="6" borderId="61" xfId="0" applyFont="1" applyFill="1" applyBorder="1" applyAlignment="1">
      <alignment horizontal="center" vertical="center" shrinkToFit="1"/>
    </xf>
    <xf numFmtId="0" fontId="15" fillId="6" borderId="62" xfId="0" applyFont="1" applyFill="1" applyBorder="1" applyAlignment="1">
      <alignment horizontal="center" vertical="center" shrinkToFit="1"/>
    </xf>
    <xf numFmtId="0" fontId="15" fillId="6" borderId="63" xfId="0" applyFont="1" applyFill="1" applyBorder="1" applyAlignment="1">
      <alignment horizontal="center" vertical="center" shrinkToFit="1"/>
    </xf>
    <xf numFmtId="0" fontId="15" fillId="6" borderId="64" xfId="0" applyFont="1" applyFill="1" applyBorder="1" applyAlignment="1">
      <alignment horizontal="center" vertical="center" shrinkToFit="1"/>
    </xf>
    <xf numFmtId="0" fontId="15" fillId="6" borderId="65" xfId="0" applyFont="1" applyFill="1" applyBorder="1" applyAlignment="1">
      <alignment horizontal="center" vertical="center" shrinkToFit="1"/>
    </xf>
    <xf numFmtId="0" fontId="15" fillId="0" borderId="65" xfId="0" applyFont="1" applyBorder="1" applyAlignment="1">
      <alignment horizontal="center" vertical="center" shrinkToFit="1"/>
    </xf>
    <xf numFmtId="0" fontId="15" fillId="0" borderId="66" xfId="0" applyFont="1" applyBorder="1" applyAlignment="1">
      <alignment horizontal="center" vertical="center" shrinkToFit="1"/>
    </xf>
    <xf numFmtId="0" fontId="15" fillId="6" borderId="67" xfId="0" applyFont="1" applyFill="1" applyBorder="1" applyAlignment="1">
      <alignment horizontal="center" vertical="center" shrinkToFit="1"/>
    </xf>
    <xf numFmtId="0" fontId="15" fillId="6" borderId="68" xfId="0" applyFont="1" applyFill="1" applyBorder="1" applyAlignment="1">
      <alignment horizontal="center" vertical="center" shrinkToFit="1"/>
    </xf>
    <xf numFmtId="0" fontId="15" fillId="0" borderId="68" xfId="0" applyFont="1" applyBorder="1" applyAlignment="1">
      <alignment horizontal="center" vertical="center" shrinkToFit="1"/>
    </xf>
    <xf numFmtId="0" fontId="15" fillId="0" borderId="69" xfId="0" applyFont="1" applyBorder="1" applyAlignment="1">
      <alignment horizontal="center" vertical="center" shrinkToFit="1"/>
    </xf>
    <xf numFmtId="0" fontId="15" fillId="6" borderId="70" xfId="0" applyFont="1" applyFill="1" applyBorder="1" applyAlignment="1">
      <alignment horizontal="center" vertical="center" shrinkToFit="1"/>
    </xf>
    <xf numFmtId="0" fontId="15" fillId="6" borderId="71" xfId="0" applyFont="1" applyFill="1" applyBorder="1" applyAlignment="1">
      <alignment horizontal="center" vertical="center" shrinkToFit="1"/>
    </xf>
    <xf numFmtId="0" fontId="15" fillId="0" borderId="71" xfId="0" applyFont="1" applyBorder="1" applyAlignment="1">
      <alignment horizontal="center" vertical="center" shrinkToFit="1"/>
    </xf>
    <xf numFmtId="0" fontId="15" fillId="0" borderId="72" xfId="0" applyFont="1" applyBorder="1" applyAlignment="1">
      <alignment horizontal="center" vertical="center" shrinkToFit="1"/>
    </xf>
    <xf numFmtId="0" fontId="15" fillId="6" borderId="73" xfId="0" applyFont="1" applyFill="1" applyBorder="1" applyAlignment="1">
      <alignment horizontal="center" vertical="center" shrinkToFit="1"/>
    </xf>
    <xf numFmtId="0" fontId="15" fillId="6" borderId="74" xfId="0" applyFont="1" applyFill="1" applyBorder="1" applyAlignment="1">
      <alignment horizontal="center" vertical="center" shrinkToFit="1"/>
    </xf>
    <xf numFmtId="0" fontId="15" fillId="0" borderId="74" xfId="0" applyFont="1" applyBorder="1" applyAlignment="1">
      <alignment horizontal="center" vertical="center" shrinkToFit="1"/>
    </xf>
    <xf numFmtId="0" fontId="15" fillId="0" borderId="75" xfId="0" applyFont="1" applyBorder="1" applyAlignment="1">
      <alignment horizontal="center" vertical="center" shrinkToFit="1"/>
    </xf>
    <xf numFmtId="0" fontId="15" fillId="0" borderId="18" xfId="0" applyFont="1" applyBorder="1" applyAlignment="1">
      <alignment shrinkToFit="1"/>
    </xf>
    <xf numFmtId="0" fontId="12" fillId="0" borderId="16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53" xfId="0" applyFont="1" applyBorder="1" applyAlignment="1">
      <alignment vertical="center" shrinkToFit="1"/>
    </xf>
    <xf numFmtId="177" fontId="15" fillId="0" borderId="22" xfId="0" applyNumberFormat="1" applyFont="1" applyBorder="1" applyAlignment="1">
      <alignment horizontal="center" vertical="center" shrinkToFit="1"/>
    </xf>
    <xf numFmtId="0" fontId="15" fillId="0" borderId="15" xfId="0" applyFont="1" applyBorder="1" applyAlignment="1">
      <alignment vertical="center" shrinkToFit="1"/>
    </xf>
    <xf numFmtId="0" fontId="27" fillId="0" borderId="0" xfId="0" applyFont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28" fillId="0" borderId="0" xfId="0" applyFont="1" applyAlignment="1">
      <alignment horizontal="left" vertical="top" wrapText="1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right" shrinkToFit="1"/>
    </xf>
    <xf numFmtId="0" fontId="32" fillId="0" borderId="0" xfId="0" applyFont="1" applyAlignment="1">
      <alignment horizontal="center" vertical="center" wrapText="1"/>
    </xf>
    <xf numFmtId="0" fontId="32" fillId="0" borderId="76" xfId="0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34" fillId="0" borderId="0" xfId="0" applyFont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shrinkToFit="1"/>
    </xf>
    <xf numFmtId="0" fontId="36" fillId="0" borderId="12" xfId="0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5" fillId="0" borderId="15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6" fillId="0" borderId="16" xfId="0" applyFont="1" applyBorder="1" applyAlignment="1">
      <alignment horizontal="center" vertical="center" shrinkToFit="1"/>
    </xf>
    <xf numFmtId="0" fontId="35" fillId="0" borderId="5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shrinkToFit="1"/>
    </xf>
    <xf numFmtId="0" fontId="36" fillId="0" borderId="3" xfId="0" applyFont="1" applyBorder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37" fillId="7" borderId="6" xfId="0" applyFont="1" applyFill="1" applyBorder="1" applyAlignment="1">
      <alignment horizontal="center" vertical="center"/>
    </xf>
    <xf numFmtId="0" fontId="35" fillId="0" borderId="0" xfId="0" applyFont="1">
      <alignment vertical="center"/>
    </xf>
    <xf numFmtId="0" fontId="38" fillId="0" borderId="6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 shrinkToFit="1"/>
    </xf>
    <xf numFmtId="0" fontId="35" fillId="0" borderId="18" xfId="0" applyFont="1" applyBorder="1">
      <alignment vertical="center"/>
    </xf>
    <xf numFmtId="0" fontId="35" fillId="0" borderId="0" xfId="0" applyFont="1" applyAlignment="1">
      <alignment horizontal="center" vertical="center"/>
    </xf>
    <xf numFmtId="0" fontId="35" fillId="0" borderId="2" xfId="0" applyFont="1" applyBorder="1">
      <alignment vertical="center"/>
    </xf>
    <xf numFmtId="0" fontId="35" fillId="0" borderId="12" xfId="0" applyFont="1" applyBorder="1">
      <alignment vertical="center"/>
    </xf>
    <xf numFmtId="0" fontId="35" fillId="0" borderId="16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3" fillId="0" borderId="0" xfId="0" applyFont="1" applyAlignment="1">
      <alignment horizontal="right" indent="1"/>
    </xf>
    <xf numFmtId="0" fontId="35" fillId="0" borderId="0" xfId="0" applyFont="1" applyAlignment="1">
      <alignment horizontal="center" wrapText="1"/>
    </xf>
    <xf numFmtId="0" fontId="35" fillId="0" borderId="3" xfId="0" applyFont="1" applyBorder="1">
      <alignment vertical="center"/>
    </xf>
    <xf numFmtId="0" fontId="33" fillId="0" borderId="3" xfId="0" applyFont="1" applyBorder="1">
      <alignment vertical="center"/>
    </xf>
    <xf numFmtId="0" fontId="35" fillId="0" borderId="77" xfId="0" applyFont="1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35" fillId="0" borderId="78" xfId="0" applyFont="1" applyBorder="1" applyAlignment="1">
      <alignment horizontal="right" vertical="center"/>
    </xf>
    <xf numFmtId="0" fontId="35" fillId="0" borderId="79" xfId="0" applyFont="1" applyBorder="1" applyAlignment="1">
      <alignment horizontal="right" vertical="center"/>
    </xf>
    <xf numFmtId="0" fontId="35" fillId="0" borderId="80" xfId="0" applyFont="1" applyBorder="1">
      <alignment vertical="center"/>
    </xf>
    <xf numFmtId="0" fontId="35" fillId="0" borderId="81" xfId="0" applyFont="1" applyBorder="1">
      <alignment vertical="center"/>
    </xf>
    <xf numFmtId="0" fontId="35" fillId="0" borderId="82" xfId="0" applyFont="1" applyBorder="1">
      <alignment vertical="center"/>
    </xf>
    <xf numFmtId="0" fontId="35" fillId="0" borderId="76" xfId="0" applyFont="1" applyBorder="1">
      <alignment vertical="center"/>
    </xf>
  </cellXfs>
  <cellStyles count="1"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200025</xdr:colOff>
      <xdr:row>0</xdr:row>
      <xdr:rowOff>419100</xdr:rowOff>
    </xdr:to>
    <xdr:pic>
      <xdr:nvPicPr>
        <xdr:cNvPr id="12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4095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3175</xdr:colOff>
      <xdr:row>1</xdr:row>
      <xdr:rowOff>0</xdr:rowOff>
    </xdr:from>
    <xdr:to>
      <xdr:col>29</xdr:col>
      <xdr:colOff>191268</xdr:colOff>
      <xdr:row>2</xdr:row>
      <xdr:rowOff>0</xdr:rowOff>
    </xdr:to>
    <xdr:sp macro="" textlink="">
      <xdr:nvSpPr>
        <xdr:cNvPr id="3" name="円/楕円 2"/>
        <xdr:cNvSpPr/>
      </xdr:nvSpPr>
      <xdr:spPr>
        <a:xfrm>
          <a:off x="5661025" y="438150"/>
          <a:ext cx="606559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32</xdr:col>
      <xdr:colOff>190500</xdr:colOff>
      <xdr:row>1</xdr:row>
      <xdr:rowOff>41275</xdr:rowOff>
    </xdr:from>
    <xdr:to>
      <xdr:col>34</xdr:col>
      <xdr:colOff>0</xdr:colOff>
      <xdr:row>1</xdr:row>
      <xdr:rowOff>276225</xdr:rowOff>
    </xdr:to>
    <xdr:sp macro="" textlink="">
      <xdr:nvSpPr>
        <xdr:cNvPr id="2" name="楕円 1"/>
        <xdr:cNvSpPr/>
      </xdr:nvSpPr>
      <xdr:spPr>
        <a:xfrm>
          <a:off x="6896100" y="485775"/>
          <a:ext cx="228600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152400</xdr:colOff>
      <xdr:row>0</xdr:row>
      <xdr:rowOff>371475</xdr:rowOff>
    </xdr:to>
    <xdr:pic>
      <xdr:nvPicPr>
        <xdr:cNvPr id="23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19050</xdr:colOff>
      <xdr:row>1</xdr:row>
      <xdr:rowOff>9525</xdr:rowOff>
    </xdr:from>
    <xdr:to>
      <xdr:col>29</xdr:col>
      <xdr:colOff>200140</xdr:colOff>
      <xdr:row>2</xdr:row>
      <xdr:rowOff>3175</xdr:rowOff>
    </xdr:to>
    <xdr:sp macro="" textlink="">
      <xdr:nvSpPr>
        <xdr:cNvPr id="4" name="円/楕円 3"/>
        <xdr:cNvSpPr/>
      </xdr:nvSpPr>
      <xdr:spPr>
        <a:xfrm>
          <a:off x="5676900" y="390525"/>
          <a:ext cx="600112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32</xdr:col>
      <xdr:colOff>200025</xdr:colOff>
      <xdr:row>1</xdr:row>
      <xdr:rowOff>38100</xdr:rowOff>
    </xdr:from>
    <xdr:to>
      <xdr:col>34</xdr:col>
      <xdr:colOff>4324</xdr:colOff>
      <xdr:row>1</xdr:row>
      <xdr:rowOff>266700</xdr:rowOff>
    </xdr:to>
    <xdr:sp macro="" textlink="">
      <xdr:nvSpPr>
        <xdr:cNvPr id="5" name="楕円 4"/>
        <xdr:cNvSpPr/>
      </xdr:nvSpPr>
      <xdr:spPr>
        <a:xfrm>
          <a:off x="6905625" y="419100"/>
          <a:ext cx="228600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0</xdr:colOff>
      <xdr:row>0</xdr:row>
      <xdr:rowOff>352425</xdr:rowOff>
    </xdr:to>
    <xdr:pic>
      <xdr:nvPicPr>
        <xdr:cNvPr id="73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409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</xdr:row>
      <xdr:rowOff>0</xdr:rowOff>
    </xdr:from>
    <xdr:to>
      <xdr:col>25</xdr:col>
      <xdr:colOff>181307</xdr:colOff>
      <xdr:row>2</xdr:row>
      <xdr:rowOff>0</xdr:rowOff>
    </xdr:to>
    <xdr:sp macro="" textlink="">
      <xdr:nvSpPr>
        <xdr:cNvPr id="3" name="円/楕円 2"/>
        <xdr:cNvSpPr/>
      </xdr:nvSpPr>
      <xdr:spPr>
        <a:xfrm>
          <a:off x="4819650" y="381000"/>
          <a:ext cx="600075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142875</xdr:colOff>
      <xdr:row>0</xdr:row>
      <xdr:rowOff>352425</xdr:rowOff>
    </xdr:to>
    <xdr:pic>
      <xdr:nvPicPr>
        <xdr:cNvPr id="104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524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1</xdr:colOff>
      <xdr:row>0</xdr:row>
      <xdr:rowOff>371475</xdr:rowOff>
    </xdr:from>
    <xdr:to>
      <xdr:col>30</xdr:col>
      <xdr:colOff>190501</xdr:colOff>
      <xdr:row>1</xdr:row>
      <xdr:rowOff>304800</xdr:rowOff>
    </xdr:to>
    <xdr:sp macro="" textlink="">
      <xdr:nvSpPr>
        <xdr:cNvPr id="3" name="円/楕円 2"/>
        <xdr:cNvSpPr/>
      </xdr:nvSpPr>
      <xdr:spPr>
        <a:xfrm>
          <a:off x="6286501" y="371475"/>
          <a:ext cx="190500" cy="3143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352425</xdr:rowOff>
    </xdr:to>
    <xdr:pic>
      <xdr:nvPicPr>
        <xdr:cNvPr id="114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524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1</xdr:colOff>
      <xdr:row>0</xdr:row>
      <xdr:rowOff>371475</xdr:rowOff>
    </xdr:from>
    <xdr:to>
      <xdr:col>30</xdr:col>
      <xdr:colOff>190501</xdr:colOff>
      <xdr:row>1</xdr:row>
      <xdr:rowOff>304800</xdr:rowOff>
    </xdr:to>
    <xdr:sp macro="" textlink="">
      <xdr:nvSpPr>
        <xdr:cNvPr id="3" name="円/楕円 2"/>
        <xdr:cNvSpPr/>
      </xdr:nvSpPr>
      <xdr:spPr>
        <a:xfrm>
          <a:off x="6286501" y="371475"/>
          <a:ext cx="190500" cy="3143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bat/Downloads/2122_&#12304;&#12481;&#12540;&#12512;&#21517;&#65306;&#12305;&#35079;&#25968;&#12481;&#12540;&#12512;&#30331;&#37682;&#29992;&#320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ﾁｰﾑﾃﾞｰﾀ入力"/>
      <sheetName val="選手交代カード(高体連)"/>
      <sheetName val="高体連メンバー表"/>
      <sheetName val="高体連メンバー表(コロナ予防個人背番号)"/>
      <sheetName val="A_登録（BL用30名）"/>
      <sheetName val="B_登録（BL外用46名）"/>
      <sheetName val="C_（人数制限なし）登録"/>
      <sheetName val="②D_人数制限なし"/>
      <sheetName val="E_制限なし"/>
      <sheetName val="交代選手背番号リスト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>
            <v>1</v>
          </cell>
        </row>
        <row r="3">
          <cell r="A3" t="str">
            <v/>
          </cell>
        </row>
        <row r="4">
          <cell r="A4" t="str">
            <v/>
          </cell>
        </row>
        <row r="5">
          <cell r="A5" t="str">
            <v/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8"/>
  <sheetViews>
    <sheetView tabSelected="1" workbookViewId="0"/>
  </sheetViews>
  <sheetFormatPr defaultRowHeight="13.5"/>
  <cols>
    <col min="1" max="1" width="1.625" customWidth="1"/>
    <col min="2" max="3" width="4.625" customWidth="1"/>
    <col min="4" max="4" width="2.625" customWidth="1"/>
    <col min="5" max="6" width="4.625" customWidth="1"/>
    <col min="7" max="8" width="14.625" customWidth="1"/>
    <col min="9" max="11" width="4.625" customWidth="1"/>
    <col min="12" max="13" width="10.625" customWidth="1"/>
    <col min="14" max="15" width="11.625" customWidth="1"/>
  </cols>
  <sheetData>
    <row r="1" spans="2:15" ht="13.5" customHeight="1">
      <c r="B1" s="108" t="s">
        <v>65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2:15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2:15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2:15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2:1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2:15"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</row>
    <row r="7" spans="2:15" s="2" customFormat="1" ht="15" customHeight="1">
      <c r="B7" s="105" t="s">
        <v>6</v>
      </c>
      <c r="C7" s="105" t="s">
        <v>19</v>
      </c>
      <c r="D7" s="107"/>
      <c r="E7" s="107"/>
      <c r="F7" s="105" t="s">
        <v>20</v>
      </c>
      <c r="G7" s="105" t="s">
        <v>9</v>
      </c>
      <c r="H7" s="105" t="s">
        <v>48</v>
      </c>
      <c r="I7" s="105" t="s">
        <v>0</v>
      </c>
      <c r="J7" s="105" t="s">
        <v>25</v>
      </c>
      <c r="K7" s="105" t="s">
        <v>26</v>
      </c>
      <c r="L7" s="105" t="s">
        <v>24</v>
      </c>
      <c r="M7" s="110" t="s">
        <v>18</v>
      </c>
      <c r="N7" s="27" t="s">
        <v>60</v>
      </c>
      <c r="O7" s="26" t="s">
        <v>63</v>
      </c>
    </row>
    <row r="8" spans="2:15" s="2" customFormat="1" ht="15" customHeight="1">
      <c r="B8" s="106"/>
      <c r="C8" s="17" t="s">
        <v>52</v>
      </c>
      <c r="D8" s="15" t="s">
        <v>15</v>
      </c>
      <c r="E8" s="15" t="s">
        <v>51</v>
      </c>
      <c r="F8" s="106"/>
      <c r="G8" s="106"/>
      <c r="H8" s="106"/>
      <c r="I8" s="106"/>
      <c r="J8" s="106"/>
      <c r="K8" s="106"/>
      <c r="L8" s="106"/>
      <c r="M8" s="110"/>
      <c r="N8" s="28" t="s">
        <v>61</v>
      </c>
      <c r="O8" s="25" t="s">
        <v>62</v>
      </c>
    </row>
    <row r="9" spans="2:15">
      <c r="B9" s="29">
        <v>1</v>
      </c>
      <c r="C9" s="36"/>
      <c r="D9" s="20" t="s">
        <v>75</v>
      </c>
      <c r="E9" s="30"/>
      <c r="F9" s="31"/>
      <c r="G9" s="31"/>
      <c r="H9" s="33"/>
      <c r="I9" s="31"/>
      <c r="J9" s="31"/>
      <c r="K9" s="31"/>
      <c r="L9" s="80"/>
      <c r="M9" s="32"/>
      <c r="N9" s="33"/>
      <c r="O9" s="34"/>
    </row>
    <row r="10" spans="2:15">
      <c r="B10" s="29">
        <v>2</v>
      </c>
      <c r="C10" s="37"/>
      <c r="D10" s="20" t="s">
        <v>75</v>
      </c>
      <c r="E10" s="34"/>
      <c r="F10" s="31"/>
      <c r="G10" s="31"/>
      <c r="H10" s="33"/>
      <c r="I10" s="31"/>
      <c r="J10" s="31"/>
      <c r="K10" s="31"/>
      <c r="L10" s="80"/>
      <c r="M10" s="32"/>
      <c r="N10" s="33"/>
      <c r="O10" s="34"/>
    </row>
    <row r="11" spans="2:15">
      <c r="B11" s="29">
        <v>3</v>
      </c>
      <c r="C11" s="36"/>
      <c r="D11" s="20" t="s">
        <v>75</v>
      </c>
      <c r="E11" s="30"/>
      <c r="F11" s="31"/>
      <c r="G11" s="31"/>
      <c r="H11" s="33"/>
      <c r="I11" s="31"/>
      <c r="J11" s="31"/>
      <c r="K11" s="31"/>
      <c r="L11" s="80"/>
      <c r="M11" s="32"/>
      <c r="N11" s="33"/>
      <c r="O11" s="34"/>
    </row>
    <row r="12" spans="2:15">
      <c r="B12" s="29">
        <v>4</v>
      </c>
      <c r="C12" s="37"/>
      <c r="D12" s="20" t="s">
        <v>75</v>
      </c>
      <c r="E12" s="34"/>
      <c r="F12" s="31"/>
      <c r="G12" s="31"/>
      <c r="H12" s="33"/>
      <c r="I12" s="31"/>
      <c r="J12" s="31"/>
      <c r="K12" s="31"/>
      <c r="L12" s="80"/>
      <c r="M12" s="32"/>
      <c r="N12" s="33"/>
      <c r="O12" s="34"/>
    </row>
    <row r="13" spans="2:15">
      <c r="B13" s="29">
        <v>5</v>
      </c>
      <c r="C13" s="36"/>
      <c r="D13" s="20" t="s">
        <v>75</v>
      </c>
      <c r="E13" s="30"/>
      <c r="F13" s="31"/>
      <c r="G13" s="31"/>
      <c r="H13" s="33"/>
      <c r="I13" s="31"/>
      <c r="J13" s="31"/>
      <c r="K13" s="31"/>
      <c r="L13" s="80"/>
      <c r="M13" s="32"/>
      <c r="N13" s="33"/>
      <c r="O13" s="34"/>
    </row>
    <row r="14" spans="2:15">
      <c r="B14" s="29">
        <v>6</v>
      </c>
      <c r="C14" s="37"/>
      <c r="D14" s="20" t="s">
        <v>75</v>
      </c>
      <c r="E14" s="34"/>
      <c r="F14" s="31"/>
      <c r="G14" s="31"/>
      <c r="H14" s="33"/>
      <c r="I14" s="31"/>
      <c r="J14" s="31"/>
      <c r="K14" s="31"/>
      <c r="L14" s="80"/>
      <c r="M14" s="32"/>
      <c r="N14" s="33"/>
      <c r="O14" s="34"/>
    </row>
    <row r="15" spans="2:15">
      <c r="B15" s="29">
        <v>7</v>
      </c>
      <c r="C15" s="36"/>
      <c r="D15" s="20" t="s">
        <v>75</v>
      </c>
      <c r="E15" s="30"/>
      <c r="F15" s="31"/>
      <c r="G15" s="31"/>
      <c r="H15" s="33"/>
      <c r="I15" s="31"/>
      <c r="J15" s="31"/>
      <c r="K15" s="31"/>
      <c r="L15" s="80"/>
      <c r="M15" s="32"/>
      <c r="N15" s="33"/>
      <c r="O15" s="34"/>
    </row>
    <row r="16" spans="2:15">
      <c r="B16" s="29">
        <v>8</v>
      </c>
      <c r="C16" s="37"/>
      <c r="D16" s="20" t="s">
        <v>75</v>
      </c>
      <c r="E16" s="34"/>
      <c r="F16" s="31"/>
      <c r="G16" s="31"/>
      <c r="H16" s="33"/>
      <c r="I16" s="31"/>
      <c r="J16" s="31"/>
      <c r="K16" s="31"/>
      <c r="L16" s="80"/>
      <c r="M16" s="32"/>
      <c r="N16" s="33"/>
      <c r="O16" s="34"/>
    </row>
    <row r="17" spans="2:15">
      <c r="B17" s="29">
        <v>9</v>
      </c>
      <c r="C17" s="30"/>
      <c r="D17" s="20" t="s">
        <v>75</v>
      </c>
      <c r="E17" s="30"/>
      <c r="F17" s="31"/>
      <c r="G17" s="31"/>
      <c r="H17" s="33"/>
      <c r="I17" s="31"/>
      <c r="J17" s="31"/>
      <c r="K17" s="31"/>
      <c r="L17" s="80"/>
      <c r="M17" s="32"/>
      <c r="N17" s="33"/>
      <c r="O17" s="34"/>
    </row>
    <row r="18" spans="2:15">
      <c r="B18" s="29">
        <v>10</v>
      </c>
      <c r="C18" s="35"/>
      <c r="D18" s="20" t="s">
        <v>75</v>
      </c>
      <c r="E18" s="34"/>
      <c r="F18" s="31"/>
      <c r="G18" s="31"/>
      <c r="H18" s="33"/>
      <c r="I18" s="31"/>
      <c r="J18" s="31"/>
      <c r="K18" s="31"/>
      <c r="L18" s="80"/>
      <c r="M18" s="32"/>
      <c r="N18" s="33"/>
      <c r="O18" s="34"/>
    </row>
    <row r="19" spans="2:15">
      <c r="B19" s="29">
        <v>11</v>
      </c>
      <c r="C19" s="30"/>
      <c r="D19" s="20" t="s">
        <v>75</v>
      </c>
      <c r="E19" s="30"/>
      <c r="F19" s="31"/>
      <c r="G19" s="31"/>
      <c r="H19" s="33"/>
      <c r="I19" s="31"/>
      <c r="J19" s="31"/>
      <c r="K19" s="31"/>
      <c r="L19" s="80"/>
      <c r="M19" s="32"/>
      <c r="N19" s="33"/>
      <c r="O19" s="34"/>
    </row>
    <row r="20" spans="2:15">
      <c r="B20" s="29">
        <v>12</v>
      </c>
      <c r="C20" s="35"/>
      <c r="D20" s="20" t="s">
        <v>75</v>
      </c>
      <c r="E20" s="34"/>
      <c r="F20" s="31"/>
      <c r="G20" s="31"/>
      <c r="H20" s="33"/>
      <c r="I20" s="31"/>
      <c r="J20" s="31"/>
      <c r="K20" s="31"/>
      <c r="L20" s="80"/>
      <c r="M20" s="32"/>
      <c r="N20" s="33"/>
      <c r="O20" s="34"/>
    </row>
    <row r="21" spans="2:15">
      <c r="B21" s="29">
        <v>13</v>
      </c>
      <c r="C21" s="30"/>
      <c r="D21" s="20" t="s">
        <v>75</v>
      </c>
      <c r="E21" s="30"/>
      <c r="F21" s="31"/>
      <c r="G21" s="31"/>
      <c r="H21" s="33"/>
      <c r="I21" s="31"/>
      <c r="J21" s="31"/>
      <c r="K21" s="31"/>
      <c r="L21" s="80"/>
      <c r="M21" s="32"/>
      <c r="N21" s="33"/>
      <c r="O21" s="34"/>
    </row>
    <row r="22" spans="2:15">
      <c r="B22" s="29">
        <v>14</v>
      </c>
      <c r="C22" s="35"/>
      <c r="D22" s="20" t="s">
        <v>75</v>
      </c>
      <c r="E22" s="34"/>
      <c r="F22" s="31"/>
      <c r="G22" s="31"/>
      <c r="H22" s="33"/>
      <c r="I22" s="31"/>
      <c r="J22" s="31"/>
      <c r="K22" s="31"/>
      <c r="L22" s="80"/>
      <c r="M22" s="32"/>
      <c r="N22" s="33"/>
      <c r="O22" s="34"/>
    </row>
    <row r="23" spans="2:15">
      <c r="B23" s="29">
        <v>15</v>
      </c>
      <c r="C23" s="30"/>
      <c r="D23" s="20" t="s">
        <v>75</v>
      </c>
      <c r="E23" s="30"/>
      <c r="F23" s="31"/>
      <c r="G23" s="31"/>
      <c r="H23" s="33"/>
      <c r="I23" s="31"/>
      <c r="J23" s="31"/>
      <c r="K23" s="31"/>
      <c r="L23" s="80"/>
      <c r="M23" s="32"/>
      <c r="N23" s="33"/>
      <c r="O23" s="34"/>
    </row>
    <row r="24" spans="2:15">
      <c r="B24" s="29">
        <v>16</v>
      </c>
      <c r="C24" s="35"/>
      <c r="D24" s="20" t="s">
        <v>75</v>
      </c>
      <c r="E24" s="30"/>
      <c r="F24" s="31"/>
      <c r="G24" s="31"/>
      <c r="H24" s="33"/>
      <c r="I24" s="31"/>
      <c r="J24" s="31"/>
      <c r="K24" s="31"/>
      <c r="L24" s="80"/>
      <c r="M24" s="32"/>
      <c r="N24" s="33"/>
      <c r="O24" s="34"/>
    </row>
    <row r="25" spans="2:15">
      <c r="B25" s="29">
        <v>17</v>
      </c>
      <c r="C25" s="30"/>
      <c r="D25" s="20" t="s">
        <v>75</v>
      </c>
      <c r="E25" s="30"/>
      <c r="F25" s="31"/>
      <c r="G25" s="31"/>
      <c r="H25" s="33"/>
      <c r="I25" s="31"/>
      <c r="J25" s="31"/>
      <c r="K25" s="31"/>
      <c r="L25" s="80"/>
      <c r="M25" s="32"/>
      <c r="N25" s="33"/>
      <c r="O25" s="34"/>
    </row>
    <row r="26" spans="2:15">
      <c r="B26" s="29">
        <v>18</v>
      </c>
      <c r="C26" s="35"/>
      <c r="D26" s="20" t="s">
        <v>75</v>
      </c>
      <c r="E26" s="30"/>
      <c r="F26" s="31"/>
      <c r="G26" s="31"/>
      <c r="H26" s="33"/>
      <c r="I26" s="31"/>
      <c r="J26" s="31"/>
      <c r="K26" s="31"/>
      <c r="L26" s="80"/>
      <c r="M26" s="32"/>
      <c r="N26" s="33"/>
      <c r="O26" s="34"/>
    </row>
    <row r="27" spans="2:15">
      <c r="B27" s="29">
        <v>19</v>
      </c>
      <c r="C27" s="30"/>
      <c r="D27" s="20" t="s">
        <v>75</v>
      </c>
      <c r="E27" s="30"/>
      <c r="F27" s="31"/>
      <c r="G27" s="31"/>
      <c r="H27" s="33"/>
      <c r="I27" s="31"/>
      <c r="J27" s="31"/>
      <c r="K27" s="31"/>
      <c r="L27" s="80"/>
      <c r="M27" s="32"/>
      <c r="N27" s="33"/>
      <c r="O27" s="34"/>
    </row>
    <row r="28" spans="2:15">
      <c r="B28" s="29">
        <v>20</v>
      </c>
      <c r="C28" s="35"/>
      <c r="D28" s="20" t="s">
        <v>75</v>
      </c>
      <c r="E28" s="30"/>
      <c r="F28" s="31"/>
      <c r="G28" s="31"/>
      <c r="H28" s="33"/>
      <c r="I28" s="31"/>
      <c r="J28" s="31"/>
      <c r="K28" s="31"/>
      <c r="L28" s="80"/>
      <c r="M28" s="32"/>
      <c r="N28" s="33"/>
      <c r="O28" s="34"/>
    </row>
    <row r="29" spans="2:15">
      <c r="B29" s="29">
        <v>21</v>
      </c>
      <c r="C29" s="30"/>
      <c r="D29" s="20" t="s">
        <v>75</v>
      </c>
      <c r="E29" s="30"/>
      <c r="F29" s="31"/>
      <c r="G29" s="31"/>
      <c r="H29" s="33"/>
      <c r="I29" s="31"/>
      <c r="J29" s="31"/>
      <c r="K29" s="31"/>
      <c r="L29" s="80"/>
      <c r="M29" s="32"/>
      <c r="N29" s="33"/>
      <c r="O29" s="34"/>
    </row>
    <row r="30" spans="2:15">
      <c r="B30" s="29">
        <v>22</v>
      </c>
      <c r="C30" s="35"/>
      <c r="D30" s="20" t="s">
        <v>75</v>
      </c>
      <c r="E30" s="30"/>
      <c r="F30" s="31"/>
      <c r="G30" s="31"/>
      <c r="H30" s="33"/>
      <c r="I30" s="31"/>
      <c r="J30" s="31"/>
      <c r="K30" s="31"/>
      <c r="L30" s="80"/>
      <c r="M30" s="32"/>
      <c r="N30" s="33"/>
      <c r="O30" s="34"/>
    </row>
    <row r="31" spans="2:15">
      <c r="B31" s="29">
        <v>23</v>
      </c>
      <c r="C31" s="30"/>
      <c r="D31" s="20" t="s">
        <v>75</v>
      </c>
      <c r="E31" s="30"/>
      <c r="F31" s="31"/>
      <c r="G31" s="31"/>
      <c r="H31" s="33"/>
      <c r="I31" s="31"/>
      <c r="J31" s="31"/>
      <c r="K31" s="31"/>
      <c r="L31" s="80"/>
      <c r="M31" s="32"/>
      <c r="N31" s="33"/>
      <c r="O31" s="34"/>
    </row>
    <row r="32" spans="2:15">
      <c r="B32" s="29">
        <v>24</v>
      </c>
      <c r="C32" s="35"/>
      <c r="D32" s="20" t="s">
        <v>75</v>
      </c>
      <c r="E32" s="30"/>
      <c r="F32" s="31"/>
      <c r="G32" s="31"/>
      <c r="H32" s="33"/>
      <c r="I32" s="31"/>
      <c r="J32" s="31"/>
      <c r="K32" s="31"/>
      <c r="L32" s="80"/>
      <c r="M32" s="32"/>
      <c r="N32" s="33"/>
      <c r="O32" s="34"/>
    </row>
    <row r="33" spans="2:15">
      <c r="B33" s="29">
        <v>25</v>
      </c>
      <c r="C33" s="30"/>
      <c r="D33" s="20" t="s">
        <v>75</v>
      </c>
      <c r="E33" s="30"/>
      <c r="F33" s="31"/>
      <c r="G33" s="31"/>
      <c r="H33" s="33"/>
      <c r="I33" s="31"/>
      <c r="J33" s="31"/>
      <c r="K33" s="31"/>
      <c r="L33" s="80"/>
      <c r="M33" s="32"/>
      <c r="N33" s="33"/>
      <c r="O33" s="34"/>
    </row>
    <row r="34" spans="2:15">
      <c r="B34" s="29">
        <v>26</v>
      </c>
      <c r="C34" s="35"/>
      <c r="D34" s="20" t="s">
        <v>75</v>
      </c>
      <c r="E34" s="30"/>
      <c r="F34" s="31"/>
      <c r="G34" s="31"/>
      <c r="H34" s="33"/>
      <c r="I34" s="31"/>
      <c r="J34" s="31"/>
      <c r="K34" s="31"/>
      <c r="L34" s="80"/>
      <c r="M34" s="32"/>
      <c r="N34" s="33"/>
      <c r="O34" s="34"/>
    </row>
    <row r="35" spans="2:15">
      <c r="B35" s="29">
        <v>27</v>
      </c>
      <c r="C35" s="30"/>
      <c r="D35" s="20" t="s">
        <v>75</v>
      </c>
      <c r="E35" s="30"/>
      <c r="F35" s="31"/>
      <c r="G35" s="31"/>
      <c r="H35" s="33"/>
      <c r="I35" s="31"/>
      <c r="J35" s="31"/>
      <c r="K35" s="31"/>
      <c r="L35" s="80"/>
      <c r="M35" s="32"/>
      <c r="N35" s="33"/>
      <c r="O35" s="34"/>
    </row>
    <row r="36" spans="2:15">
      <c r="B36" s="29">
        <v>28</v>
      </c>
      <c r="C36" s="35"/>
      <c r="D36" s="20" t="s">
        <v>75</v>
      </c>
      <c r="E36" s="30"/>
      <c r="F36" s="31"/>
      <c r="G36" s="31"/>
      <c r="H36" s="33"/>
      <c r="I36" s="31"/>
      <c r="J36" s="31"/>
      <c r="K36" s="31"/>
      <c r="L36" s="80"/>
      <c r="M36" s="32"/>
      <c r="N36" s="33"/>
      <c r="O36" s="34"/>
    </row>
    <row r="37" spans="2:15">
      <c r="B37" s="29">
        <v>29</v>
      </c>
      <c r="C37" s="30"/>
      <c r="D37" s="20" t="s">
        <v>75</v>
      </c>
      <c r="E37" s="30"/>
      <c r="F37" s="31"/>
      <c r="G37" s="31"/>
      <c r="H37" s="33"/>
      <c r="I37" s="31"/>
      <c r="J37" s="31"/>
      <c r="K37" s="31"/>
      <c r="L37" s="80"/>
      <c r="M37" s="32"/>
      <c r="N37" s="33"/>
      <c r="O37" s="34"/>
    </row>
    <row r="38" spans="2:15">
      <c r="B38" s="29">
        <v>30</v>
      </c>
      <c r="C38" s="35"/>
      <c r="D38" s="20" t="s">
        <v>75</v>
      </c>
      <c r="E38" s="30"/>
      <c r="F38" s="31"/>
      <c r="G38" s="31"/>
      <c r="H38" s="33"/>
      <c r="I38" s="31"/>
      <c r="J38" s="31"/>
      <c r="K38" s="31"/>
      <c r="L38" s="80"/>
      <c r="M38" s="32"/>
      <c r="N38" s="33"/>
      <c r="O38" s="34"/>
    </row>
    <row r="39" spans="2:15">
      <c r="B39" s="29">
        <v>31</v>
      </c>
      <c r="C39" s="30"/>
      <c r="D39" s="20" t="s">
        <v>75</v>
      </c>
      <c r="E39" s="30"/>
      <c r="F39" s="31"/>
      <c r="G39" s="31"/>
      <c r="H39" s="33"/>
      <c r="I39" s="31"/>
      <c r="J39" s="31"/>
      <c r="K39" s="31"/>
      <c r="L39" s="80"/>
      <c r="M39" s="32"/>
      <c r="N39" s="33"/>
      <c r="O39" s="34"/>
    </row>
    <row r="40" spans="2:15">
      <c r="B40" s="29">
        <v>32</v>
      </c>
      <c r="C40" s="35"/>
      <c r="D40" s="20" t="s">
        <v>75</v>
      </c>
      <c r="E40" s="34"/>
      <c r="F40" s="31"/>
      <c r="G40" s="31"/>
      <c r="H40" s="33"/>
      <c r="I40" s="31"/>
      <c r="J40" s="31"/>
      <c r="K40" s="31"/>
      <c r="L40" s="80"/>
      <c r="M40" s="32"/>
      <c r="N40" s="33"/>
      <c r="O40" s="34"/>
    </row>
    <row r="41" spans="2:15">
      <c r="B41" s="29">
        <v>33</v>
      </c>
      <c r="C41" s="30"/>
      <c r="D41" s="20" t="s">
        <v>75</v>
      </c>
      <c r="E41" s="30"/>
      <c r="F41" s="31"/>
      <c r="G41" s="31"/>
      <c r="H41" s="33"/>
      <c r="I41" s="31"/>
      <c r="J41" s="31"/>
      <c r="K41" s="31"/>
      <c r="L41" s="80"/>
      <c r="M41" s="32"/>
      <c r="N41" s="33"/>
      <c r="O41" s="34"/>
    </row>
    <row r="42" spans="2:15">
      <c r="B42" s="29">
        <v>34</v>
      </c>
      <c r="C42" s="35"/>
      <c r="D42" s="20" t="s">
        <v>75</v>
      </c>
      <c r="E42" s="34"/>
      <c r="F42" s="31"/>
      <c r="G42" s="31"/>
      <c r="H42" s="33"/>
      <c r="I42" s="31"/>
      <c r="J42" s="31"/>
      <c r="K42" s="31"/>
      <c r="L42" s="80"/>
      <c r="M42" s="32"/>
      <c r="N42" s="33"/>
      <c r="O42" s="34"/>
    </row>
    <row r="43" spans="2:15">
      <c r="B43" s="29">
        <v>35</v>
      </c>
      <c r="C43" s="30"/>
      <c r="D43" s="20" t="s">
        <v>75</v>
      </c>
      <c r="E43" s="30"/>
      <c r="F43" s="31"/>
      <c r="G43" s="31"/>
      <c r="H43" s="33"/>
      <c r="I43" s="31"/>
      <c r="J43" s="31"/>
      <c r="K43" s="31"/>
      <c r="L43" s="80"/>
      <c r="M43" s="32"/>
      <c r="N43" s="33"/>
      <c r="O43" s="34"/>
    </row>
    <row r="44" spans="2:15">
      <c r="B44" s="29">
        <v>36</v>
      </c>
      <c r="C44" s="35"/>
      <c r="D44" s="20" t="s">
        <v>75</v>
      </c>
      <c r="E44" s="34"/>
      <c r="F44" s="31"/>
      <c r="G44" s="31"/>
      <c r="H44" s="33"/>
      <c r="I44" s="31"/>
      <c r="J44" s="31"/>
      <c r="K44" s="31"/>
      <c r="L44" s="80"/>
      <c r="M44" s="32"/>
      <c r="N44" s="33"/>
      <c r="O44" s="34"/>
    </row>
    <row r="45" spans="2:15">
      <c r="B45" s="29">
        <v>37</v>
      </c>
      <c r="C45" s="30"/>
      <c r="D45" s="20" t="s">
        <v>75</v>
      </c>
      <c r="E45" s="30"/>
      <c r="F45" s="31"/>
      <c r="G45" s="31"/>
      <c r="H45" s="33"/>
      <c r="I45" s="31"/>
      <c r="J45" s="31"/>
      <c r="K45" s="31"/>
      <c r="L45" s="80"/>
      <c r="M45" s="32"/>
      <c r="N45" s="33"/>
      <c r="O45" s="34"/>
    </row>
    <row r="46" spans="2:15">
      <c r="B46" s="29">
        <v>38</v>
      </c>
      <c r="C46" s="35"/>
      <c r="D46" s="20" t="s">
        <v>75</v>
      </c>
      <c r="E46" s="34"/>
      <c r="F46" s="31"/>
      <c r="G46" s="31"/>
      <c r="H46" s="33"/>
      <c r="I46" s="31"/>
      <c r="J46" s="31"/>
      <c r="K46" s="31"/>
      <c r="L46" s="80"/>
      <c r="M46" s="32"/>
      <c r="N46" s="33"/>
      <c r="O46" s="34"/>
    </row>
    <row r="47" spans="2:15">
      <c r="B47" s="29">
        <v>39</v>
      </c>
      <c r="C47" s="30"/>
      <c r="D47" s="20" t="s">
        <v>75</v>
      </c>
      <c r="E47" s="30"/>
      <c r="F47" s="31"/>
      <c r="G47" s="31"/>
      <c r="H47" s="33"/>
      <c r="I47" s="31"/>
      <c r="J47" s="31"/>
      <c r="K47" s="31"/>
      <c r="L47" s="80"/>
      <c r="M47" s="32"/>
      <c r="N47" s="33"/>
      <c r="O47" s="34"/>
    </row>
    <row r="48" spans="2:15">
      <c r="B48" s="29">
        <v>40</v>
      </c>
      <c r="C48" s="35"/>
      <c r="D48" s="20" t="s">
        <v>75</v>
      </c>
      <c r="E48" s="34"/>
      <c r="F48" s="31"/>
      <c r="G48" s="31"/>
      <c r="H48" s="33"/>
      <c r="I48" s="31"/>
      <c r="J48" s="31"/>
      <c r="K48" s="31"/>
      <c r="L48" s="80"/>
      <c r="M48" s="32"/>
      <c r="N48" s="33"/>
      <c r="O48" s="34"/>
    </row>
    <row r="49" spans="2:15">
      <c r="B49" s="29">
        <v>41</v>
      </c>
      <c r="C49" s="30"/>
      <c r="D49" s="20" t="s">
        <v>75</v>
      </c>
      <c r="E49" s="30"/>
      <c r="F49" s="31"/>
      <c r="G49" s="31"/>
      <c r="H49" s="33"/>
      <c r="I49" s="31"/>
      <c r="J49" s="31"/>
      <c r="K49" s="31"/>
      <c r="L49" s="80"/>
      <c r="M49" s="32"/>
      <c r="N49" s="33"/>
      <c r="O49" s="34"/>
    </row>
    <row r="50" spans="2:15">
      <c r="B50" s="29">
        <v>42</v>
      </c>
      <c r="C50" s="35"/>
      <c r="D50" s="20" t="s">
        <v>75</v>
      </c>
      <c r="E50" s="34"/>
      <c r="F50" s="31"/>
      <c r="G50" s="31"/>
      <c r="H50" s="33"/>
      <c r="I50" s="31"/>
      <c r="J50" s="31"/>
      <c r="K50" s="31"/>
      <c r="L50" s="80"/>
      <c r="M50" s="32"/>
      <c r="N50" s="33"/>
      <c r="O50" s="34"/>
    </row>
    <row r="51" spans="2:15">
      <c r="B51" s="29">
        <v>43</v>
      </c>
      <c r="C51" s="30"/>
      <c r="D51" s="20" t="s">
        <v>75</v>
      </c>
      <c r="E51" s="30"/>
      <c r="F51" s="31"/>
      <c r="G51" s="31"/>
      <c r="H51" s="33"/>
      <c r="I51" s="31"/>
      <c r="J51" s="31"/>
      <c r="K51" s="31"/>
      <c r="L51" s="80"/>
      <c r="M51" s="32"/>
      <c r="N51" s="33"/>
      <c r="O51" s="34"/>
    </row>
    <row r="52" spans="2:15">
      <c r="B52" s="29">
        <v>44</v>
      </c>
      <c r="C52" s="35"/>
      <c r="D52" s="20" t="s">
        <v>75</v>
      </c>
      <c r="E52" s="34"/>
      <c r="F52" s="31"/>
      <c r="G52" s="31"/>
      <c r="H52" s="33"/>
      <c r="I52" s="31"/>
      <c r="J52" s="31"/>
      <c r="K52" s="31"/>
      <c r="L52" s="80"/>
      <c r="M52" s="32"/>
      <c r="N52" s="33"/>
      <c r="O52" s="34"/>
    </row>
    <row r="53" spans="2:15">
      <c r="B53" s="29">
        <v>45</v>
      </c>
      <c r="C53" s="30"/>
      <c r="D53" s="20" t="s">
        <v>75</v>
      </c>
      <c r="E53" s="30"/>
      <c r="F53" s="31"/>
      <c r="G53" s="31"/>
      <c r="H53" s="33"/>
      <c r="I53" s="31"/>
      <c r="J53" s="31"/>
      <c r="K53" s="31"/>
      <c r="L53" s="80"/>
      <c r="M53" s="32"/>
      <c r="N53" s="33"/>
      <c r="O53" s="34"/>
    </row>
    <row r="54" spans="2:15">
      <c r="B54" s="29">
        <v>46</v>
      </c>
      <c r="C54" s="35"/>
      <c r="D54" s="20" t="s">
        <v>75</v>
      </c>
      <c r="E54" s="34"/>
      <c r="F54" s="31"/>
      <c r="G54" s="31"/>
      <c r="H54" s="33"/>
      <c r="I54" s="31"/>
      <c r="J54" s="31"/>
      <c r="K54" s="31"/>
      <c r="L54" s="80"/>
      <c r="M54" s="32"/>
      <c r="N54" s="33"/>
      <c r="O54" s="34"/>
    </row>
    <row r="55" spans="2:15">
      <c r="B55" s="29">
        <v>47</v>
      </c>
      <c r="C55" s="30"/>
      <c r="D55" s="20" t="s">
        <v>15</v>
      </c>
      <c r="E55" s="30"/>
      <c r="F55" s="31"/>
      <c r="G55" s="31"/>
      <c r="H55" s="33"/>
      <c r="I55" s="31"/>
      <c r="J55" s="31"/>
      <c r="K55" s="31"/>
      <c r="L55" s="80"/>
      <c r="M55" s="32"/>
      <c r="N55" s="33"/>
      <c r="O55" s="34"/>
    </row>
    <row r="56" spans="2:15">
      <c r="B56" s="29">
        <v>48</v>
      </c>
      <c r="C56" s="35"/>
      <c r="D56" s="20" t="s">
        <v>15</v>
      </c>
      <c r="E56" s="34"/>
      <c r="F56" s="31"/>
      <c r="G56" s="31"/>
      <c r="H56" s="33"/>
      <c r="I56" s="31"/>
      <c r="J56" s="31"/>
      <c r="K56" s="31"/>
      <c r="L56" s="80"/>
      <c r="M56" s="32"/>
      <c r="N56" s="33"/>
      <c r="O56" s="34"/>
    </row>
    <row r="57" spans="2:15">
      <c r="B57" s="29">
        <v>49</v>
      </c>
      <c r="C57" s="30"/>
      <c r="D57" s="20" t="s">
        <v>15</v>
      </c>
      <c r="E57" s="30"/>
      <c r="F57" s="31"/>
      <c r="G57" s="31"/>
      <c r="H57" s="33"/>
      <c r="I57" s="31"/>
      <c r="J57" s="31"/>
      <c r="K57" s="31"/>
      <c r="L57" s="80"/>
      <c r="M57" s="32"/>
      <c r="N57" s="33"/>
      <c r="O57" s="34"/>
    </row>
    <row r="58" spans="2:15">
      <c r="B58" s="29">
        <v>50</v>
      </c>
      <c r="C58" s="35"/>
      <c r="D58" s="20" t="s">
        <v>15</v>
      </c>
      <c r="E58" s="34"/>
      <c r="F58" s="31"/>
      <c r="G58" s="31"/>
      <c r="H58" s="33"/>
      <c r="I58" s="31"/>
      <c r="J58" s="31"/>
      <c r="K58" s="31"/>
      <c r="L58" s="80"/>
      <c r="M58" s="32"/>
      <c r="N58" s="33"/>
      <c r="O58" s="34"/>
    </row>
    <row r="59" spans="2:15">
      <c r="B59" s="29">
        <v>51</v>
      </c>
      <c r="C59" s="30"/>
      <c r="D59" s="20" t="s">
        <v>15</v>
      </c>
      <c r="E59" s="30"/>
      <c r="F59" s="31"/>
      <c r="G59" s="31"/>
      <c r="H59" s="33"/>
      <c r="I59" s="31"/>
      <c r="J59" s="31"/>
      <c r="K59" s="31"/>
      <c r="L59" s="80"/>
      <c r="M59" s="32"/>
      <c r="N59" s="33"/>
      <c r="O59" s="34"/>
    </row>
    <row r="60" spans="2:15">
      <c r="B60" s="29">
        <v>52</v>
      </c>
      <c r="C60" s="35"/>
      <c r="D60" s="20" t="s">
        <v>15</v>
      </c>
      <c r="E60" s="34"/>
      <c r="F60" s="31"/>
      <c r="G60" s="31"/>
      <c r="H60" s="33"/>
      <c r="I60" s="31"/>
      <c r="J60" s="31"/>
      <c r="K60" s="31"/>
      <c r="L60" s="80"/>
      <c r="M60" s="32"/>
      <c r="N60" s="33"/>
      <c r="O60" s="34"/>
    </row>
    <row r="61" spans="2:15">
      <c r="B61" s="29">
        <v>53</v>
      </c>
      <c r="C61" s="30"/>
      <c r="D61" s="20" t="s">
        <v>15</v>
      </c>
      <c r="E61" s="30"/>
      <c r="F61" s="31"/>
      <c r="G61" s="31"/>
      <c r="H61" s="33"/>
      <c r="I61" s="31"/>
      <c r="J61" s="31"/>
      <c r="K61" s="31"/>
      <c r="L61" s="80"/>
      <c r="M61" s="32"/>
      <c r="N61" s="33"/>
      <c r="O61" s="34"/>
    </row>
    <row r="62" spans="2:15">
      <c r="B62" s="29">
        <v>54</v>
      </c>
      <c r="C62" s="35"/>
      <c r="D62" s="20" t="s">
        <v>15</v>
      </c>
      <c r="E62" s="34"/>
      <c r="F62" s="31"/>
      <c r="G62" s="31"/>
      <c r="H62" s="33"/>
      <c r="I62" s="31"/>
      <c r="J62" s="31"/>
      <c r="K62" s="31"/>
      <c r="L62" s="80"/>
      <c r="M62" s="32"/>
      <c r="N62" s="33"/>
      <c r="O62" s="34"/>
    </row>
    <row r="63" spans="2:15">
      <c r="B63" s="29">
        <v>55</v>
      </c>
      <c r="C63" s="30"/>
      <c r="D63" s="20" t="s">
        <v>15</v>
      </c>
      <c r="E63" s="30"/>
      <c r="F63" s="31"/>
      <c r="G63" s="31"/>
      <c r="H63" s="33"/>
      <c r="I63" s="31"/>
      <c r="J63" s="31"/>
      <c r="K63" s="31"/>
      <c r="L63" s="80"/>
      <c r="M63" s="32"/>
      <c r="N63" s="33"/>
      <c r="O63" s="34"/>
    </row>
    <row r="64" spans="2:15">
      <c r="B64" s="29">
        <v>56</v>
      </c>
      <c r="C64" s="35"/>
      <c r="D64" s="20" t="s">
        <v>15</v>
      </c>
      <c r="E64" s="34"/>
      <c r="F64" s="31"/>
      <c r="G64" s="31"/>
      <c r="H64" s="33"/>
      <c r="I64" s="31"/>
      <c r="J64" s="31"/>
      <c r="K64" s="31"/>
      <c r="L64" s="80"/>
      <c r="M64" s="32"/>
      <c r="N64" s="33"/>
      <c r="O64" s="34"/>
    </row>
    <row r="65" spans="2:15">
      <c r="B65" s="29">
        <v>57</v>
      </c>
      <c r="C65" s="30"/>
      <c r="D65" s="20" t="s">
        <v>15</v>
      </c>
      <c r="E65" s="30"/>
      <c r="F65" s="31"/>
      <c r="G65" s="31"/>
      <c r="H65" s="33"/>
      <c r="I65" s="31"/>
      <c r="J65" s="31"/>
      <c r="K65" s="31"/>
      <c r="L65" s="80"/>
      <c r="M65" s="32"/>
      <c r="N65" s="33"/>
      <c r="O65" s="34"/>
    </row>
    <row r="66" spans="2:15">
      <c r="B66" s="29">
        <v>58</v>
      </c>
      <c r="C66" s="35"/>
      <c r="D66" s="20" t="s">
        <v>15</v>
      </c>
      <c r="E66" s="34"/>
      <c r="F66" s="31"/>
      <c r="G66" s="31"/>
      <c r="H66" s="33"/>
      <c r="I66" s="31"/>
      <c r="J66" s="31"/>
      <c r="K66" s="31"/>
      <c r="L66" s="80"/>
      <c r="M66" s="32"/>
      <c r="N66" s="33"/>
      <c r="O66" s="34"/>
    </row>
    <row r="67" spans="2:15">
      <c r="B67" s="29">
        <v>59</v>
      </c>
      <c r="C67" s="30"/>
      <c r="D67" s="20" t="s">
        <v>15</v>
      </c>
      <c r="E67" s="30"/>
      <c r="F67" s="31"/>
      <c r="G67" s="31"/>
      <c r="H67" s="33"/>
      <c r="I67" s="31"/>
      <c r="J67" s="31"/>
      <c r="K67" s="31"/>
      <c r="L67" s="80"/>
      <c r="M67" s="32"/>
      <c r="N67" s="33"/>
      <c r="O67" s="34"/>
    </row>
    <row r="68" spans="2:15">
      <c r="B68" s="29">
        <v>60</v>
      </c>
      <c r="C68" s="35"/>
      <c r="D68" s="20" t="s">
        <v>15</v>
      </c>
      <c r="E68" s="34"/>
      <c r="F68" s="31"/>
      <c r="G68" s="31"/>
      <c r="H68" s="33"/>
      <c r="I68" s="31"/>
      <c r="J68" s="31"/>
      <c r="K68" s="31"/>
      <c r="L68" s="80"/>
      <c r="M68" s="32"/>
      <c r="N68" s="33"/>
      <c r="O68" s="34"/>
    </row>
    <row r="69" spans="2:15">
      <c r="B69" s="29">
        <v>61</v>
      </c>
      <c r="C69" s="30"/>
      <c r="D69" s="20" t="s">
        <v>15</v>
      </c>
      <c r="E69" s="30"/>
      <c r="F69" s="31"/>
      <c r="G69" s="31"/>
      <c r="H69" s="33"/>
      <c r="I69" s="31"/>
      <c r="J69" s="31"/>
      <c r="K69" s="31"/>
      <c r="L69" s="80"/>
      <c r="M69" s="32"/>
      <c r="N69" s="33"/>
      <c r="O69" s="34"/>
    </row>
    <row r="70" spans="2:15">
      <c r="B70" s="29">
        <v>62</v>
      </c>
      <c r="C70" s="35"/>
      <c r="D70" s="20" t="s">
        <v>15</v>
      </c>
      <c r="E70" s="34"/>
      <c r="F70" s="31"/>
      <c r="G70" s="31"/>
      <c r="H70" s="33"/>
      <c r="I70" s="31"/>
      <c r="J70" s="31"/>
      <c r="K70" s="31"/>
      <c r="L70" s="80"/>
      <c r="M70" s="32"/>
      <c r="N70" s="33"/>
      <c r="O70" s="34"/>
    </row>
    <row r="71" spans="2:15">
      <c r="B71" s="29">
        <v>63</v>
      </c>
      <c r="C71" s="30"/>
      <c r="D71" s="20" t="s">
        <v>15</v>
      </c>
      <c r="E71" s="30"/>
      <c r="F71" s="31"/>
      <c r="G71" s="31"/>
      <c r="H71" s="33"/>
      <c r="I71" s="31"/>
      <c r="J71" s="31"/>
      <c r="K71" s="31"/>
      <c r="L71" s="80"/>
      <c r="M71" s="32"/>
      <c r="N71" s="33"/>
      <c r="O71" s="34"/>
    </row>
    <row r="72" spans="2:15">
      <c r="B72" s="29">
        <v>64</v>
      </c>
      <c r="C72" s="35"/>
      <c r="D72" s="20" t="s">
        <v>15</v>
      </c>
      <c r="E72" s="34"/>
      <c r="F72" s="31"/>
      <c r="G72" s="31"/>
      <c r="H72" s="33"/>
      <c r="I72" s="31"/>
      <c r="J72" s="31"/>
      <c r="K72" s="31"/>
      <c r="L72" s="80"/>
      <c r="M72" s="32"/>
      <c r="N72" s="33"/>
      <c r="O72" s="34"/>
    </row>
    <row r="73" spans="2:15">
      <c r="B73" s="29">
        <v>65</v>
      </c>
      <c r="C73" s="30"/>
      <c r="D73" s="20" t="s">
        <v>15</v>
      </c>
      <c r="E73" s="30"/>
      <c r="F73" s="31"/>
      <c r="G73" s="31"/>
      <c r="H73" s="33"/>
      <c r="I73" s="31"/>
      <c r="J73" s="31"/>
      <c r="K73" s="31"/>
      <c r="L73" s="80"/>
      <c r="M73" s="32"/>
      <c r="N73" s="33"/>
      <c r="O73" s="34"/>
    </row>
    <row r="74" spans="2:15">
      <c r="B74" s="29">
        <v>66</v>
      </c>
      <c r="C74" s="35"/>
      <c r="D74" s="20" t="s">
        <v>15</v>
      </c>
      <c r="E74" s="34"/>
      <c r="F74" s="31"/>
      <c r="G74" s="31"/>
      <c r="H74" s="33"/>
      <c r="I74" s="31"/>
      <c r="J74" s="31"/>
      <c r="K74" s="31"/>
      <c r="L74" s="80"/>
      <c r="M74" s="32"/>
      <c r="N74" s="33"/>
      <c r="O74" s="34"/>
    </row>
    <row r="75" spans="2:15">
      <c r="B75" s="29">
        <v>67</v>
      </c>
      <c r="C75" s="30"/>
      <c r="D75" s="20" t="s">
        <v>15</v>
      </c>
      <c r="E75" s="30"/>
      <c r="F75" s="31"/>
      <c r="G75" s="31"/>
      <c r="H75" s="33"/>
      <c r="I75" s="31"/>
      <c r="J75" s="31"/>
      <c r="K75" s="31"/>
      <c r="L75" s="80"/>
      <c r="M75" s="32"/>
      <c r="N75" s="33"/>
      <c r="O75" s="34"/>
    </row>
    <row r="76" spans="2:15">
      <c r="B76" s="29">
        <v>68</v>
      </c>
      <c r="C76" s="35"/>
      <c r="D76" s="20" t="s">
        <v>15</v>
      </c>
      <c r="E76" s="34"/>
      <c r="F76" s="31"/>
      <c r="G76" s="31"/>
      <c r="H76" s="33"/>
      <c r="I76" s="31"/>
      <c r="J76" s="31"/>
      <c r="K76" s="31"/>
      <c r="L76" s="80"/>
      <c r="M76" s="32"/>
      <c r="N76" s="33"/>
      <c r="O76" s="34"/>
    </row>
    <row r="77" spans="2:15">
      <c r="B77" s="29">
        <v>69</v>
      </c>
      <c r="C77" s="30"/>
      <c r="D77" s="20" t="s">
        <v>15</v>
      </c>
      <c r="E77" s="30"/>
      <c r="F77" s="31"/>
      <c r="G77" s="31"/>
      <c r="H77" s="33"/>
      <c r="I77" s="31"/>
      <c r="J77" s="31"/>
      <c r="K77" s="31"/>
      <c r="L77" s="80"/>
      <c r="M77" s="32"/>
      <c r="N77" s="33"/>
      <c r="O77" s="34"/>
    </row>
    <row r="78" spans="2:15">
      <c r="B78" s="29">
        <v>70</v>
      </c>
      <c r="C78" s="35"/>
      <c r="D78" s="20" t="s">
        <v>15</v>
      </c>
      <c r="E78" s="34"/>
      <c r="F78" s="31"/>
      <c r="G78" s="31"/>
      <c r="H78" s="33"/>
      <c r="I78" s="31"/>
      <c r="J78" s="31"/>
      <c r="K78" s="31"/>
      <c r="L78" s="80"/>
      <c r="M78" s="32"/>
      <c r="N78" s="33"/>
      <c r="O78" s="34"/>
    </row>
    <row r="79" spans="2:15">
      <c r="B79" s="29">
        <v>71</v>
      </c>
      <c r="C79" s="30"/>
      <c r="D79" s="20" t="s">
        <v>15</v>
      </c>
      <c r="E79" s="30"/>
      <c r="F79" s="31"/>
      <c r="G79" s="31"/>
      <c r="H79" s="33"/>
      <c r="I79" s="31"/>
      <c r="J79" s="31"/>
      <c r="K79" s="31"/>
      <c r="L79" s="80"/>
      <c r="M79" s="32"/>
      <c r="N79" s="33"/>
      <c r="O79" s="34"/>
    </row>
    <row r="80" spans="2:15">
      <c r="B80" s="29">
        <v>72</v>
      </c>
      <c r="C80" s="35"/>
      <c r="D80" s="20" t="s">
        <v>15</v>
      </c>
      <c r="E80" s="34"/>
      <c r="F80" s="31"/>
      <c r="G80" s="31"/>
      <c r="H80" s="33"/>
      <c r="I80" s="31"/>
      <c r="J80" s="31"/>
      <c r="K80" s="31"/>
      <c r="L80" s="80"/>
      <c r="M80" s="32"/>
      <c r="N80" s="33"/>
      <c r="O80" s="34"/>
    </row>
    <row r="81" spans="2:15">
      <c r="B81" s="29">
        <v>73</v>
      </c>
      <c r="C81" s="30"/>
      <c r="D81" s="20" t="s">
        <v>15</v>
      </c>
      <c r="E81" s="30"/>
      <c r="F81" s="31"/>
      <c r="G81" s="31"/>
      <c r="H81" s="33"/>
      <c r="I81" s="31"/>
      <c r="J81" s="31"/>
      <c r="K81" s="31"/>
      <c r="L81" s="80"/>
      <c r="M81" s="32"/>
      <c r="N81" s="33"/>
      <c r="O81" s="34"/>
    </row>
    <row r="82" spans="2:15">
      <c r="B82" s="29">
        <v>74</v>
      </c>
      <c r="C82" s="35"/>
      <c r="D82" s="20" t="s">
        <v>15</v>
      </c>
      <c r="E82" s="34"/>
      <c r="F82" s="31"/>
      <c r="G82" s="31"/>
      <c r="H82" s="33"/>
      <c r="I82" s="31"/>
      <c r="J82" s="31"/>
      <c r="K82" s="31"/>
      <c r="L82" s="80"/>
      <c r="M82" s="32"/>
      <c r="N82" s="33"/>
      <c r="O82" s="34"/>
    </row>
    <row r="83" spans="2:15">
      <c r="B83" s="29">
        <v>75</v>
      </c>
      <c r="C83" s="30"/>
      <c r="D83" s="20" t="s">
        <v>15</v>
      </c>
      <c r="E83" s="30"/>
      <c r="F83" s="31"/>
      <c r="G83" s="31"/>
      <c r="H83" s="33"/>
      <c r="I83" s="31"/>
      <c r="J83" s="31"/>
      <c r="K83" s="31"/>
      <c r="L83" s="80"/>
      <c r="M83" s="32"/>
      <c r="N83" s="33"/>
      <c r="O83" s="34"/>
    </row>
    <row r="84" spans="2:15">
      <c r="B84" s="29">
        <v>76</v>
      </c>
      <c r="C84" s="35"/>
      <c r="D84" s="20" t="s">
        <v>15</v>
      </c>
      <c r="E84" s="34"/>
      <c r="F84" s="31"/>
      <c r="G84" s="31"/>
      <c r="H84" s="33"/>
      <c r="I84" s="31"/>
      <c r="J84" s="31"/>
      <c r="K84" s="31"/>
      <c r="L84" s="80"/>
      <c r="M84" s="32"/>
      <c r="N84" s="33"/>
      <c r="O84" s="34"/>
    </row>
    <row r="85" spans="2:15">
      <c r="B85" s="29">
        <v>77</v>
      </c>
      <c r="C85" s="30"/>
      <c r="D85" s="20" t="s">
        <v>15</v>
      </c>
      <c r="E85" s="30"/>
      <c r="F85" s="31"/>
      <c r="G85" s="31"/>
      <c r="H85" s="33"/>
      <c r="I85" s="31"/>
      <c r="J85" s="31"/>
      <c r="K85" s="31"/>
      <c r="L85" s="80"/>
      <c r="M85" s="32"/>
      <c r="N85" s="33"/>
      <c r="O85" s="34"/>
    </row>
    <row r="86" spans="2:15">
      <c r="B86" s="29">
        <v>78</v>
      </c>
      <c r="C86" s="35"/>
      <c r="D86" s="20" t="s">
        <v>15</v>
      </c>
      <c r="E86" s="34"/>
      <c r="F86" s="31"/>
      <c r="G86" s="31"/>
      <c r="H86" s="33"/>
      <c r="I86" s="31"/>
      <c r="J86" s="31"/>
      <c r="K86" s="31"/>
      <c r="L86" s="80"/>
      <c r="M86" s="32"/>
      <c r="N86" s="33"/>
      <c r="O86" s="34"/>
    </row>
    <row r="87" spans="2:15">
      <c r="B87" s="29">
        <v>79</v>
      </c>
      <c r="C87" s="30"/>
      <c r="D87" s="20" t="s">
        <v>15</v>
      </c>
      <c r="E87" s="30"/>
      <c r="F87" s="31"/>
      <c r="G87" s="31"/>
      <c r="H87" s="33"/>
      <c r="I87" s="31"/>
      <c r="J87" s="31"/>
      <c r="K87" s="31"/>
      <c r="L87" s="80"/>
      <c r="M87" s="32"/>
      <c r="N87" s="33"/>
      <c r="O87" s="34"/>
    </row>
    <row r="88" spans="2:15">
      <c r="B88" s="29">
        <v>80</v>
      </c>
      <c r="C88" s="35"/>
      <c r="D88" s="20" t="s">
        <v>15</v>
      </c>
      <c r="E88" s="34"/>
      <c r="F88" s="31"/>
      <c r="G88" s="31"/>
      <c r="H88" s="33"/>
      <c r="I88" s="31"/>
      <c r="J88" s="31"/>
      <c r="K88" s="31"/>
      <c r="L88" s="80"/>
      <c r="M88" s="32"/>
      <c r="N88" s="33"/>
      <c r="O88" s="34"/>
    </row>
    <row r="89" spans="2:15">
      <c r="B89" s="29">
        <v>81</v>
      </c>
      <c r="C89" s="30"/>
      <c r="D89" s="20" t="s">
        <v>15</v>
      </c>
      <c r="E89" s="30"/>
      <c r="F89" s="31"/>
      <c r="G89" s="31"/>
      <c r="H89" s="33"/>
      <c r="I89" s="31"/>
      <c r="J89" s="31"/>
      <c r="K89" s="31"/>
      <c r="L89" s="80"/>
      <c r="M89" s="32"/>
      <c r="N89" s="33"/>
      <c r="O89" s="34"/>
    </row>
    <row r="90" spans="2:15">
      <c r="B90" s="29">
        <v>82</v>
      </c>
      <c r="C90" s="35"/>
      <c r="D90" s="20" t="s">
        <v>15</v>
      </c>
      <c r="E90" s="34"/>
      <c r="F90" s="31"/>
      <c r="G90" s="31"/>
      <c r="H90" s="33"/>
      <c r="I90" s="31"/>
      <c r="J90" s="31"/>
      <c r="K90" s="31"/>
      <c r="L90" s="80"/>
      <c r="M90" s="32"/>
      <c r="N90" s="33"/>
      <c r="O90" s="34"/>
    </row>
    <row r="91" spans="2:15">
      <c r="B91" s="29">
        <v>83</v>
      </c>
      <c r="C91" s="30"/>
      <c r="D91" s="20" t="s">
        <v>15</v>
      </c>
      <c r="E91" s="30"/>
      <c r="F91" s="31"/>
      <c r="G91" s="31"/>
      <c r="H91" s="33"/>
      <c r="I91" s="31"/>
      <c r="J91" s="31"/>
      <c r="K91" s="31"/>
      <c r="L91" s="80"/>
      <c r="M91" s="32"/>
      <c r="N91" s="33"/>
      <c r="O91" s="34"/>
    </row>
    <row r="92" spans="2:15">
      <c r="B92" s="29">
        <v>84</v>
      </c>
      <c r="C92" s="35"/>
      <c r="D92" s="20" t="s">
        <v>15</v>
      </c>
      <c r="E92" s="34"/>
      <c r="F92" s="31"/>
      <c r="G92" s="31"/>
      <c r="H92" s="33"/>
      <c r="I92" s="31"/>
      <c r="J92" s="31"/>
      <c r="K92" s="31"/>
      <c r="L92" s="80"/>
      <c r="M92" s="32"/>
      <c r="N92" s="33"/>
      <c r="O92" s="34"/>
    </row>
    <row r="93" spans="2:15">
      <c r="B93" s="29">
        <v>85</v>
      </c>
      <c r="C93" s="30"/>
      <c r="D93" s="20" t="s">
        <v>15</v>
      </c>
      <c r="E93" s="30"/>
      <c r="F93" s="31"/>
      <c r="G93" s="31"/>
      <c r="H93" s="33"/>
      <c r="I93" s="31"/>
      <c r="J93" s="31"/>
      <c r="K93" s="31"/>
      <c r="L93" s="80"/>
      <c r="M93" s="32"/>
      <c r="N93" s="33"/>
      <c r="O93" s="34"/>
    </row>
    <row r="94" spans="2:15">
      <c r="B94" s="29">
        <v>86</v>
      </c>
      <c r="C94" s="35"/>
      <c r="D94" s="20" t="s">
        <v>15</v>
      </c>
      <c r="E94" s="34"/>
      <c r="F94" s="31"/>
      <c r="G94" s="31"/>
      <c r="H94" s="33"/>
      <c r="I94" s="31"/>
      <c r="J94" s="31"/>
      <c r="K94" s="31"/>
      <c r="L94" s="80"/>
      <c r="M94" s="32"/>
      <c r="N94" s="33"/>
      <c r="O94" s="34"/>
    </row>
    <row r="95" spans="2:15">
      <c r="B95" s="29">
        <v>87</v>
      </c>
      <c r="C95" s="30"/>
      <c r="D95" s="20" t="s">
        <v>15</v>
      </c>
      <c r="E95" s="30"/>
      <c r="F95" s="31"/>
      <c r="G95" s="31"/>
      <c r="H95" s="33"/>
      <c r="I95" s="31"/>
      <c r="J95" s="31"/>
      <c r="K95" s="31"/>
      <c r="L95" s="80"/>
      <c r="M95" s="32"/>
      <c r="N95" s="33"/>
      <c r="O95" s="34"/>
    </row>
    <row r="96" spans="2:15">
      <c r="B96" s="29">
        <v>88</v>
      </c>
      <c r="C96" s="35"/>
      <c r="D96" s="20" t="s">
        <v>15</v>
      </c>
      <c r="E96" s="34"/>
      <c r="F96" s="31"/>
      <c r="G96" s="31"/>
      <c r="H96" s="33"/>
      <c r="I96" s="31"/>
      <c r="J96" s="31"/>
      <c r="K96" s="31"/>
      <c r="L96" s="80"/>
      <c r="M96" s="32"/>
      <c r="N96" s="33"/>
      <c r="O96" s="34"/>
    </row>
    <row r="97" spans="2:15">
      <c r="B97" s="29">
        <v>89</v>
      </c>
      <c r="C97" s="30"/>
      <c r="D97" s="20" t="s">
        <v>15</v>
      </c>
      <c r="E97" s="30"/>
      <c r="F97" s="31"/>
      <c r="G97" s="31"/>
      <c r="H97" s="33"/>
      <c r="I97" s="31"/>
      <c r="J97" s="31"/>
      <c r="K97" s="31"/>
      <c r="L97" s="80"/>
      <c r="M97" s="32"/>
      <c r="N97" s="33"/>
      <c r="O97" s="34"/>
    </row>
    <row r="98" spans="2:15">
      <c r="B98" s="29">
        <v>90</v>
      </c>
      <c r="C98" s="35"/>
      <c r="D98" s="20" t="s">
        <v>15</v>
      </c>
      <c r="E98" s="34"/>
      <c r="F98" s="31"/>
      <c r="G98" s="31"/>
      <c r="H98" s="33"/>
      <c r="I98" s="31"/>
      <c r="J98" s="31"/>
      <c r="K98" s="31"/>
      <c r="L98" s="80"/>
      <c r="M98" s="32"/>
      <c r="N98" s="33"/>
      <c r="O98" s="34"/>
    </row>
    <row r="99" spans="2:15">
      <c r="B99" s="29">
        <v>91</v>
      </c>
      <c r="C99" s="30"/>
      <c r="D99" s="20" t="s">
        <v>15</v>
      </c>
      <c r="E99" s="30"/>
      <c r="F99" s="31"/>
      <c r="G99" s="31"/>
      <c r="H99" s="33"/>
      <c r="I99" s="31"/>
      <c r="J99" s="31"/>
      <c r="K99" s="31"/>
      <c r="L99" s="80"/>
      <c r="M99" s="32"/>
      <c r="N99" s="33"/>
      <c r="O99" s="34"/>
    </row>
    <row r="100" spans="2:15">
      <c r="B100" s="29">
        <v>92</v>
      </c>
      <c r="C100" s="35"/>
      <c r="D100" s="20" t="s">
        <v>15</v>
      </c>
      <c r="E100" s="34"/>
      <c r="F100" s="31"/>
      <c r="G100" s="31"/>
      <c r="H100" s="33"/>
      <c r="I100" s="31"/>
      <c r="J100" s="31"/>
      <c r="K100" s="31"/>
      <c r="L100" s="80"/>
      <c r="M100" s="32"/>
      <c r="N100" s="33"/>
      <c r="O100" s="34"/>
    </row>
    <row r="101" spans="2:15">
      <c r="B101" s="29">
        <v>93</v>
      </c>
      <c r="C101" s="30"/>
      <c r="D101" s="20" t="s">
        <v>15</v>
      </c>
      <c r="E101" s="30"/>
      <c r="F101" s="31"/>
      <c r="G101" s="31"/>
      <c r="H101" s="33"/>
      <c r="I101" s="31"/>
      <c r="J101" s="31"/>
      <c r="K101" s="31"/>
      <c r="L101" s="80"/>
      <c r="M101" s="32"/>
      <c r="N101" s="33"/>
      <c r="O101" s="34"/>
    </row>
    <row r="102" spans="2:15">
      <c r="B102" s="29">
        <v>94</v>
      </c>
      <c r="C102" s="35"/>
      <c r="D102" s="20" t="s">
        <v>15</v>
      </c>
      <c r="E102" s="34"/>
      <c r="F102" s="31"/>
      <c r="G102" s="31"/>
      <c r="H102" s="33"/>
      <c r="I102" s="31"/>
      <c r="J102" s="31"/>
      <c r="K102" s="31"/>
      <c r="L102" s="80"/>
      <c r="M102" s="32"/>
      <c r="N102" s="33"/>
      <c r="O102" s="34"/>
    </row>
    <row r="103" spans="2:15">
      <c r="B103" s="29">
        <v>95</v>
      </c>
      <c r="C103" s="30"/>
      <c r="D103" s="20" t="s">
        <v>15</v>
      </c>
      <c r="E103" s="30"/>
      <c r="F103" s="31"/>
      <c r="G103" s="31"/>
      <c r="H103" s="33"/>
      <c r="I103" s="31"/>
      <c r="J103" s="31"/>
      <c r="K103" s="31"/>
      <c r="L103" s="80"/>
      <c r="M103" s="32"/>
      <c r="N103" s="33"/>
      <c r="O103" s="34"/>
    </row>
    <row r="104" spans="2:15">
      <c r="B104" s="29">
        <v>96</v>
      </c>
      <c r="C104" s="35"/>
      <c r="D104" s="20" t="s">
        <v>15</v>
      </c>
      <c r="E104" s="34"/>
      <c r="F104" s="31"/>
      <c r="G104" s="31"/>
      <c r="H104" s="33"/>
      <c r="I104" s="31"/>
      <c r="J104" s="31"/>
      <c r="K104" s="31"/>
      <c r="L104" s="80"/>
      <c r="M104" s="32"/>
      <c r="N104" s="33"/>
      <c r="O104" s="34"/>
    </row>
    <row r="105" spans="2:15">
      <c r="B105" s="29">
        <v>97</v>
      </c>
      <c r="C105" s="30"/>
      <c r="D105" s="20" t="s">
        <v>15</v>
      </c>
      <c r="E105" s="30"/>
      <c r="F105" s="31"/>
      <c r="G105" s="31"/>
      <c r="H105" s="33"/>
      <c r="I105" s="31"/>
      <c r="J105" s="31"/>
      <c r="K105" s="31"/>
      <c r="L105" s="80"/>
      <c r="M105" s="32"/>
      <c r="N105" s="33"/>
      <c r="O105" s="34"/>
    </row>
    <row r="106" spans="2:15">
      <c r="B106" s="29">
        <v>98</v>
      </c>
      <c r="C106" s="35"/>
      <c r="D106" s="20" t="s">
        <v>15</v>
      </c>
      <c r="E106" s="34"/>
      <c r="F106" s="31"/>
      <c r="G106" s="31"/>
      <c r="H106" s="33"/>
      <c r="I106" s="31"/>
      <c r="J106" s="31"/>
      <c r="K106" s="31"/>
      <c r="L106" s="80"/>
      <c r="M106" s="32"/>
      <c r="N106" s="33"/>
      <c r="O106" s="34"/>
    </row>
    <row r="107" spans="2:15">
      <c r="B107" s="29">
        <v>99</v>
      </c>
      <c r="C107" s="30"/>
      <c r="D107" s="20" t="s">
        <v>15</v>
      </c>
      <c r="E107" s="30"/>
      <c r="F107" s="31"/>
      <c r="G107" s="31"/>
      <c r="H107" s="33"/>
      <c r="I107" s="31"/>
      <c r="J107" s="31"/>
      <c r="K107" s="31"/>
      <c r="L107" s="80"/>
      <c r="M107" s="32"/>
      <c r="N107" s="33"/>
      <c r="O107" s="34"/>
    </row>
    <row r="108" spans="2:15">
      <c r="B108" s="29">
        <v>100</v>
      </c>
      <c r="C108" s="35"/>
      <c r="D108" s="20" t="s">
        <v>15</v>
      </c>
      <c r="E108" s="34"/>
      <c r="F108" s="31"/>
      <c r="G108" s="31"/>
      <c r="H108" s="33"/>
      <c r="I108" s="31"/>
      <c r="J108" s="31"/>
      <c r="K108" s="31"/>
      <c r="L108" s="80"/>
      <c r="M108" s="32"/>
      <c r="N108" s="33"/>
      <c r="O108" s="34"/>
    </row>
    <row r="109" spans="2:15">
      <c r="B109" s="29">
        <v>101</v>
      </c>
      <c r="C109" s="30"/>
      <c r="D109" s="20" t="s">
        <v>15</v>
      </c>
      <c r="E109" s="30"/>
      <c r="F109" s="31"/>
      <c r="G109" s="31"/>
      <c r="H109" s="33"/>
      <c r="I109" s="31"/>
      <c r="J109" s="31"/>
      <c r="K109" s="31"/>
      <c r="L109" s="80"/>
      <c r="M109" s="32"/>
      <c r="N109" s="33"/>
      <c r="O109" s="34"/>
    </row>
    <row r="110" spans="2:15">
      <c r="B110" s="29">
        <v>102</v>
      </c>
      <c r="C110" s="35"/>
      <c r="D110" s="20" t="s">
        <v>15</v>
      </c>
      <c r="E110" s="34"/>
      <c r="F110" s="31"/>
      <c r="G110" s="31"/>
      <c r="H110" s="33"/>
      <c r="I110" s="31"/>
      <c r="J110" s="31"/>
      <c r="K110" s="31"/>
      <c r="L110" s="80"/>
      <c r="M110" s="32"/>
      <c r="N110" s="33"/>
      <c r="O110" s="34"/>
    </row>
    <row r="111" spans="2:15">
      <c r="B111" s="29">
        <v>103</v>
      </c>
      <c r="C111" s="30"/>
      <c r="D111" s="20" t="s">
        <v>15</v>
      </c>
      <c r="E111" s="30"/>
      <c r="F111" s="31"/>
      <c r="G111" s="31"/>
      <c r="H111" s="33"/>
      <c r="I111" s="31"/>
      <c r="J111" s="31"/>
      <c r="K111" s="31"/>
      <c r="L111" s="80"/>
      <c r="M111" s="32"/>
      <c r="N111" s="33"/>
      <c r="O111" s="34"/>
    </row>
    <row r="112" spans="2:15">
      <c r="B112" s="29">
        <v>104</v>
      </c>
      <c r="C112" s="35"/>
      <c r="D112" s="20" t="s">
        <v>15</v>
      </c>
      <c r="E112" s="34"/>
      <c r="F112" s="31"/>
      <c r="G112" s="31"/>
      <c r="H112" s="33"/>
      <c r="I112" s="31"/>
      <c r="J112" s="31"/>
      <c r="K112" s="31"/>
      <c r="L112" s="80"/>
      <c r="M112" s="32"/>
      <c r="N112" s="33"/>
      <c r="O112" s="34"/>
    </row>
    <row r="113" spans="2:15">
      <c r="B113" s="29">
        <v>105</v>
      </c>
      <c r="C113" s="30"/>
      <c r="D113" s="20" t="s">
        <v>15</v>
      </c>
      <c r="E113" s="30"/>
      <c r="F113" s="31"/>
      <c r="G113" s="31"/>
      <c r="H113" s="33"/>
      <c r="I113" s="31"/>
      <c r="J113" s="31"/>
      <c r="K113" s="31"/>
      <c r="L113" s="80"/>
      <c r="M113" s="32"/>
      <c r="N113" s="33"/>
      <c r="O113" s="34"/>
    </row>
    <row r="114" spans="2:15">
      <c r="B114" s="29">
        <v>106</v>
      </c>
      <c r="C114" s="35"/>
      <c r="D114" s="20" t="s">
        <v>15</v>
      </c>
      <c r="E114" s="34"/>
      <c r="F114" s="31"/>
      <c r="G114" s="31"/>
      <c r="H114" s="33"/>
      <c r="I114" s="31"/>
      <c r="J114" s="31"/>
      <c r="K114" s="31"/>
      <c r="L114" s="80"/>
      <c r="M114" s="32"/>
      <c r="N114" s="33"/>
      <c r="O114" s="34"/>
    </row>
    <row r="115" spans="2:15">
      <c r="B115" s="29">
        <v>107</v>
      </c>
      <c r="C115" s="30"/>
      <c r="D115" s="20" t="s">
        <v>15</v>
      </c>
      <c r="E115" s="30"/>
      <c r="F115" s="31"/>
      <c r="G115" s="31"/>
      <c r="H115" s="33"/>
      <c r="I115" s="31"/>
      <c r="J115" s="31"/>
      <c r="K115" s="31"/>
      <c r="L115" s="80"/>
      <c r="M115" s="32"/>
      <c r="N115" s="33"/>
      <c r="O115" s="34"/>
    </row>
    <row r="116" spans="2:15">
      <c r="B116" s="29">
        <v>108</v>
      </c>
      <c r="C116" s="35"/>
      <c r="D116" s="20" t="s">
        <v>15</v>
      </c>
      <c r="E116" s="34"/>
      <c r="F116" s="31"/>
      <c r="G116" s="31"/>
      <c r="H116" s="33"/>
      <c r="I116" s="31"/>
      <c r="J116" s="31"/>
      <c r="K116" s="31"/>
      <c r="L116" s="80"/>
      <c r="M116" s="32"/>
      <c r="N116" s="33"/>
      <c r="O116" s="34"/>
    </row>
    <row r="117" spans="2:15">
      <c r="B117" s="29">
        <v>109</v>
      </c>
      <c r="C117" s="30"/>
      <c r="D117" s="20" t="s">
        <v>15</v>
      </c>
      <c r="E117" s="30"/>
      <c r="F117" s="31"/>
      <c r="G117" s="31"/>
      <c r="H117" s="33"/>
      <c r="I117" s="31"/>
      <c r="J117" s="31"/>
      <c r="K117" s="31"/>
      <c r="L117" s="80"/>
      <c r="M117" s="32"/>
      <c r="N117" s="33"/>
      <c r="O117" s="34"/>
    </row>
    <row r="118" spans="2:15">
      <c r="B118" s="29">
        <v>110</v>
      </c>
      <c r="C118" s="35"/>
      <c r="D118" s="20" t="s">
        <v>15</v>
      </c>
      <c r="E118" s="34"/>
      <c r="F118" s="31"/>
      <c r="G118" s="31"/>
      <c r="H118" s="33"/>
      <c r="I118" s="31"/>
      <c r="J118" s="31"/>
      <c r="K118" s="31"/>
      <c r="L118" s="80"/>
      <c r="M118" s="32"/>
      <c r="N118" s="33"/>
      <c r="O118" s="34"/>
    </row>
    <row r="119" spans="2:15">
      <c r="B119" s="29">
        <v>111</v>
      </c>
      <c r="C119" s="30"/>
      <c r="D119" s="20" t="s">
        <v>15</v>
      </c>
      <c r="E119" s="30"/>
      <c r="F119" s="31"/>
      <c r="G119" s="31"/>
      <c r="H119" s="33"/>
      <c r="I119" s="31"/>
      <c r="J119" s="31"/>
      <c r="K119" s="31"/>
      <c r="L119" s="80"/>
      <c r="M119" s="32"/>
      <c r="N119" s="33"/>
      <c r="O119" s="34"/>
    </row>
    <row r="120" spans="2:15">
      <c r="B120" s="29">
        <v>112</v>
      </c>
      <c r="C120" s="35"/>
      <c r="D120" s="20" t="s">
        <v>15</v>
      </c>
      <c r="E120" s="34"/>
      <c r="F120" s="31"/>
      <c r="G120" s="31"/>
      <c r="H120" s="33"/>
      <c r="I120" s="31"/>
      <c r="J120" s="31"/>
      <c r="K120" s="31"/>
      <c r="L120" s="80"/>
      <c r="M120" s="32"/>
      <c r="N120" s="33"/>
      <c r="O120" s="34"/>
    </row>
    <row r="121" spans="2:15">
      <c r="B121" s="29">
        <v>113</v>
      </c>
      <c r="C121" s="30"/>
      <c r="D121" s="20" t="s">
        <v>15</v>
      </c>
      <c r="E121" s="30"/>
      <c r="F121" s="31"/>
      <c r="G121" s="31"/>
      <c r="H121" s="33"/>
      <c r="I121" s="31"/>
      <c r="J121" s="31"/>
      <c r="K121" s="31"/>
      <c r="L121" s="80"/>
      <c r="M121" s="32"/>
      <c r="N121" s="33"/>
      <c r="O121" s="34"/>
    </row>
    <row r="122" spans="2:15">
      <c r="B122" s="29">
        <v>114</v>
      </c>
      <c r="C122" s="35"/>
      <c r="D122" s="20" t="s">
        <v>15</v>
      </c>
      <c r="E122" s="34"/>
      <c r="F122" s="31"/>
      <c r="G122" s="31"/>
      <c r="H122" s="33"/>
      <c r="I122" s="31"/>
      <c r="J122" s="31"/>
      <c r="K122" s="31"/>
      <c r="L122" s="80"/>
      <c r="M122" s="32"/>
      <c r="N122" s="33"/>
      <c r="O122" s="34"/>
    </row>
    <row r="123" spans="2:15">
      <c r="B123" s="29">
        <v>115</v>
      </c>
      <c r="C123" s="30"/>
      <c r="D123" s="20" t="s">
        <v>15</v>
      </c>
      <c r="E123" s="30"/>
      <c r="F123" s="31"/>
      <c r="G123" s="31"/>
      <c r="H123" s="33"/>
      <c r="I123" s="31"/>
      <c r="J123" s="31"/>
      <c r="K123" s="31"/>
      <c r="L123" s="80"/>
      <c r="M123" s="32"/>
      <c r="N123" s="33"/>
      <c r="O123" s="34"/>
    </row>
    <row r="124" spans="2:15">
      <c r="B124" s="29">
        <v>116</v>
      </c>
      <c r="C124" s="35"/>
      <c r="D124" s="20" t="s">
        <v>15</v>
      </c>
      <c r="E124" s="34"/>
      <c r="F124" s="31"/>
      <c r="G124" s="31"/>
      <c r="H124" s="33"/>
      <c r="I124" s="31"/>
      <c r="J124" s="31"/>
      <c r="K124" s="31"/>
      <c r="L124" s="80"/>
      <c r="M124" s="32"/>
      <c r="N124" s="33"/>
      <c r="O124" s="34"/>
    </row>
    <row r="125" spans="2:15">
      <c r="B125" s="29">
        <v>117</v>
      </c>
      <c r="C125" s="30"/>
      <c r="D125" s="20" t="s">
        <v>15</v>
      </c>
      <c r="E125" s="30"/>
      <c r="F125" s="31"/>
      <c r="G125" s="31"/>
      <c r="H125" s="33"/>
      <c r="I125" s="31"/>
      <c r="J125" s="31"/>
      <c r="K125" s="31"/>
      <c r="L125" s="80"/>
      <c r="M125" s="32"/>
      <c r="N125" s="33"/>
      <c r="O125" s="34"/>
    </row>
    <row r="126" spans="2:15">
      <c r="B126" s="29">
        <v>118</v>
      </c>
      <c r="C126" s="35"/>
      <c r="D126" s="20" t="s">
        <v>15</v>
      </c>
      <c r="E126" s="34"/>
      <c r="F126" s="31"/>
      <c r="G126" s="31"/>
      <c r="H126" s="33"/>
      <c r="I126" s="31"/>
      <c r="J126" s="31"/>
      <c r="K126" s="31"/>
      <c r="L126" s="80"/>
      <c r="M126" s="32"/>
      <c r="N126" s="33"/>
      <c r="O126" s="34"/>
    </row>
    <row r="127" spans="2:15">
      <c r="B127" s="29">
        <v>119</v>
      </c>
      <c r="C127" s="30"/>
      <c r="D127" s="20" t="s">
        <v>15</v>
      </c>
      <c r="E127" s="30"/>
      <c r="F127" s="31"/>
      <c r="G127" s="31"/>
      <c r="H127" s="33"/>
      <c r="I127" s="31"/>
      <c r="J127" s="31"/>
      <c r="K127" s="31"/>
      <c r="L127" s="80"/>
      <c r="M127" s="32"/>
      <c r="N127" s="33"/>
      <c r="O127" s="34"/>
    </row>
    <row r="128" spans="2:15">
      <c r="B128" s="29">
        <v>120</v>
      </c>
      <c r="C128" s="35"/>
      <c r="D128" s="20" t="s">
        <v>15</v>
      </c>
      <c r="E128" s="34"/>
      <c r="F128" s="31"/>
      <c r="G128" s="31"/>
      <c r="H128" s="33"/>
      <c r="I128" s="31"/>
      <c r="J128" s="31"/>
      <c r="K128" s="31"/>
      <c r="L128" s="80"/>
      <c r="M128" s="32"/>
      <c r="N128" s="33"/>
      <c r="O128" s="34"/>
    </row>
    <row r="129" spans="2:15">
      <c r="B129" s="29">
        <v>121</v>
      </c>
      <c r="C129" s="30"/>
      <c r="D129" s="20" t="s">
        <v>15</v>
      </c>
      <c r="E129" s="30"/>
      <c r="F129" s="31"/>
      <c r="G129" s="31"/>
      <c r="H129" s="33"/>
      <c r="I129" s="31"/>
      <c r="J129" s="31"/>
      <c r="K129" s="31"/>
      <c r="L129" s="80"/>
      <c r="M129" s="32"/>
      <c r="N129" s="33"/>
      <c r="O129" s="34"/>
    </row>
    <row r="130" spans="2:15">
      <c r="B130" s="29">
        <v>122</v>
      </c>
      <c r="C130" s="35"/>
      <c r="D130" s="20" t="s">
        <v>15</v>
      </c>
      <c r="E130" s="34"/>
      <c r="F130" s="31"/>
      <c r="G130" s="31"/>
      <c r="H130" s="33"/>
      <c r="I130" s="31"/>
      <c r="J130" s="31"/>
      <c r="K130" s="31"/>
      <c r="L130" s="80"/>
      <c r="M130" s="32"/>
      <c r="N130" s="33"/>
      <c r="O130" s="34"/>
    </row>
    <row r="131" spans="2:15">
      <c r="B131" s="29">
        <v>123</v>
      </c>
      <c r="C131" s="30"/>
      <c r="D131" s="20" t="s">
        <v>15</v>
      </c>
      <c r="E131" s="30"/>
      <c r="F131" s="31"/>
      <c r="G131" s="31"/>
      <c r="H131" s="33"/>
      <c r="I131" s="31"/>
      <c r="J131" s="31"/>
      <c r="K131" s="31"/>
      <c r="L131" s="80"/>
      <c r="M131" s="32"/>
      <c r="N131" s="33"/>
      <c r="O131" s="34"/>
    </row>
    <row r="132" spans="2:15">
      <c r="B132" s="29">
        <v>124</v>
      </c>
      <c r="C132" s="35"/>
      <c r="D132" s="20" t="s">
        <v>15</v>
      </c>
      <c r="E132" s="34"/>
      <c r="F132" s="31"/>
      <c r="G132" s="31"/>
      <c r="H132" s="33"/>
      <c r="I132" s="31"/>
      <c r="J132" s="31"/>
      <c r="K132" s="31"/>
      <c r="L132" s="80"/>
      <c r="M132" s="32"/>
      <c r="N132" s="33"/>
      <c r="O132" s="34"/>
    </row>
    <row r="133" spans="2:15">
      <c r="B133" s="29">
        <v>125</v>
      </c>
      <c r="C133" s="30"/>
      <c r="D133" s="20" t="s">
        <v>15</v>
      </c>
      <c r="E133" s="30"/>
      <c r="F133" s="31"/>
      <c r="G133" s="31"/>
      <c r="H133" s="33"/>
      <c r="I133" s="31"/>
      <c r="J133" s="31"/>
      <c r="K133" s="31"/>
      <c r="L133" s="80"/>
      <c r="M133" s="32"/>
      <c r="N133" s="33"/>
      <c r="O133" s="34"/>
    </row>
    <row r="134" spans="2:15">
      <c r="B134" s="29">
        <v>126</v>
      </c>
      <c r="C134" s="35"/>
      <c r="D134" s="20" t="s">
        <v>15</v>
      </c>
      <c r="E134" s="34"/>
      <c r="F134" s="31"/>
      <c r="G134" s="31"/>
      <c r="H134" s="33"/>
      <c r="I134" s="31"/>
      <c r="J134" s="31"/>
      <c r="K134" s="31"/>
      <c r="L134" s="80"/>
      <c r="M134" s="32"/>
      <c r="N134" s="33"/>
      <c r="O134" s="34"/>
    </row>
    <row r="135" spans="2:15">
      <c r="B135" s="29">
        <v>127</v>
      </c>
      <c r="C135" s="30"/>
      <c r="D135" s="20" t="s">
        <v>15</v>
      </c>
      <c r="E135" s="30"/>
      <c r="F135" s="31"/>
      <c r="G135" s="31"/>
      <c r="H135" s="33"/>
      <c r="I135" s="31"/>
      <c r="J135" s="31"/>
      <c r="K135" s="31"/>
      <c r="L135" s="80"/>
      <c r="M135" s="32"/>
      <c r="N135" s="33"/>
      <c r="O135" s="34"/>
    </row>
    <row r="136" spans="2:15">
      <c r="B136" s="29">
        <v>128</v>
      </c>
      <c r="C136" s="35"/>
      <c r="D136" s="20" t="s">
        <v>15</v>
      </c>
      <c r="E136" s="34"/>
      <c r="F136" s="31"/>
      <c r="G136" s="31"/>
      <c r="H136" s="33"/>
      <c r="I136" s="31"/>
      <c r="J136" s="31"/>
      <c r="K136" s="31"/>
      <c r="L136" s="80"/>
      <c r="M136" s="32"/>
      <c r="N136" s="33"/>
      <c r="O136" s="34"/>
    </row>
    <row r="137" spans="2:15">
      <c r="B137" s="29">
        <v>129</v>
      </c>
      <c r="C137" s="30"/>
      <c r="D137" s="20" t="s">
        <v>15</v>
      </c>
      <c r="E137" s="30"/>
      <c r="F137" s="31"/>
      <c r="G137" s="31"/>
      <c r="H137" s="33"/>
      <c r="I137" s="31"/>
      <c r="J137" s="31"/>
      <c r="K137" s="31"/>
      <c r="L137" s="80"/>
      <c r="M137" s="32"/>
      <c r="N137" s="33"/>
      <c r="O137" s="34"/>
    </row>
    <row r="138" spans="2:15">
      <c r="B138" s="29">
        <v>130</v>
      </c>
      <c r="C138" s="35"/>
      <c r="D138" s="20" t="s">
        <v>15</v>
      </c>
      <c r="E138" s="34"/>
      <c r="F138" s="31"/>
      <c r="G138" s="31"/>
      <c r="H138" s="33"/>
      <c r="I138" s="31"/>
      <c r="J138" s="31"/>
      <c r="K138" s="31"/>
      <c r="L138" s="80"/>
      <c r="M138" s="32"/>
      <c r="N138" s="33"/>
      <c r="O138" s="34"/>
    </row>
    <row r="139" spans="2:15">
      <c r="B139" s="29">
        <v>131</v>
      </c>
      <c r="C139" s="30"/>
      <c r="D139" s="20" t="s">
        <v>15</v>
      </c>
      <c r="E139" s="30"/>
      <c r="F139" s="31"/>
      <c r="G139" s="31"/>
      <c r="H139" s="33"/>
      <c r="I139" s="31"/>
      <c r="J139" s="31"/>
      <c r="K139" s="31"/>
      <c r="L139" s="80"/>
      <c r="M139" s="32"/>
      <c r="N139" s="33"/>
      <c r="O139" s="34"/>
    </row>
    <row r="140" spans="2:15">
      <c r="B140" s="29">
        <v>132</v>
      </c>
      <c r="C140" s="35"/>
      <c r="D140" s="20" t="s">
        <v>15</v>
      </c>
      <c r="E140" s="34"/>
      <c r="F140" s="31"/>
      <c r="G140" s="31"/>
      <c r="H140" s="33"/>
      <c r="I140" s="31"/>
      <c r="J140" s="31"/>
      <c r="K140" s="31"/>
      <c r="L140" s="80"/>
      <c r="M140" s="32"/>
      <c r="N140" s="33"/>
      <c r="O140" s="34"/>
    </row>
    <row r="141" spans="2:15">
      <c r="B141" s="29">
        <v>133</v>
      </c>
      <c r="C141" s="30"/>
      <c r="D141" s="20" t="s">
        <v>15</v>
      </c>
      <c r="E141" s="30"/>
      <c r="F141" s="31"/>
      <c r="G141" s="31"/>
      <c r="H141" s="33"/>
      <c r="I141" s="31"/>
      <c r="J141" s="31"/>
      <c r="K141" s="31"/>
      <c r="L141" s="80"/>
      <c r="M141" s="32"/>
      <c r="N141" s="33"/>
      <c r="O141" s="34"/>
    </row>
    <row r="142" spans="2:15">
      <c r="B142" s="29">
        <v>134</v>
      </c>
      <c r="C142" s="35"/>
      <c r="D142" s="20" t="s">
        <v>15</v>
      </c>
      <c r="E142" s="34"/>
      <c r="F142" s="31"/>
      <c r="G142" s="31"/>
      <c r="H142" s="33"/>
      <c r="I142" s="31"/>
      <c r="J142" s="31"/>
      <c r="K142" s="31"/>
      <c r="L142" s="80"/>
      <c r="M142" s="32"/>
      <c r="N142" s="33"/>
      <c r="O142" s="34"/>
    </row>
    <row r="143" spans="2:15">
      <c r="B143" s="29">
        <v>135</v>
      </c>
      <c r="C143" s="30"/>
      <c r="D143" s="20" t="s">
        <v>15</v>
      </c>
      <c r="E143" s="30"/>
      <c r="F143" s="31"/>
      <c r="G143" s="31"/>
      <c r="H143" s="33"/>
      <c r="I143" s="31"/>
      <c r="J143" s="31"/>
      <c r="K143" s="31"/>
      <c r="L143" s="80"/>
      <c r="M143" s="32"/>
      <c r="N143" s="33"/>
      <c r="O143" s="34"/>
    </row>
    <row r="144" spans="2:15">
      <c r="B144" s="29">
        <v>136</v>
      </c>
      <c r="C144" s="35"/>
      <c r="D144" s="20" t="s">
        <v>15</v>
      </c>
      <c r="E144" s="34"/>
      <c r="F144" s="31"/>
      <c r="G144" s="31"/>
      <c r="H144" s="33"/>
      <c r="I144" s="31"/>
      <c r="J144" s="31"/>
      <c r="K144" s="31"/>
      <c r="L144" s="80"/>
      <c r="M144" s="32"/>
      <c r="N144" s="33"/>
      <c r="O144" s="34"/>
    </row>
    <row r="145" spans="2:15">
      <c r="B145" s="29">
        <v>137</v>
      </c>
      <c r="C145" s="30"/>
      <c r="D145" s="20" t="s">
        <v>15</v>
      </c>
      <c r="E145" s="30"/>
      <c r="F145" s="31"/>
      <c r="G145" s="31"/>
      <c r="H145" s="33"/>
      <c r="I145" s="31"/>
      <c r="J145" s="31"/>
      <c r="K145" s="31"/>
      <c r="L145" s="80"/>
      <c r="M145" s="32"/>
      <c r="N145" s="33"/>
      <c r="O145" s="34"/>
    </row>
    <row r="146" spans="2:15">
      <c r="B146" s="29">
        <v>138</v>
      </c>
      <c r="C146" s="35"/>
      <c r="D146" s="20" t="s">
        <v>15</v>
      </c>
      <c r="E146" s="34"/>
      <c r="F146" s="31"/>
      <c r="G146" s="31"/>
      <c r="H146" s="33"/>
      <c r="I146" s="31"/>
      <c r="J146" s="31"/>
      <c r="K146" s="31"/>
      <c r="L146" s="80"/>
      <c r="M146" s="32"/>
      <c r="N146" s="33"/>
      <c r="O146" s="34"/>
    </row>
    <row r="147" spans="2:15">
      <c r="B147" s="29">
        <v>139</v>
      </c>
      <c r="C147" s="30"/>
      <c r="D147" s="20" t="s">
        <v>15</v>
      </c>
      <c r="E147" s="30"/>
      <c r="F147" s="31"/>
      <c r="G147" s="31"/>
      <c r="H147" s="33"/>
      <c r="I147" s="31"/>
      <c r="J147" s="31"/>
      <c r="K147" s="31"/>
      <c r="L147" s="80"/>
      <c r="M147" s="32"/>
      <c r="N147" s="33"/>
      <c r="O147" s="34"/>
    </row>
    <row r="148" spans="2:15">
      <c r="B148" s="29">
        <v>140</v>
      </c>
      <c r="C148" s="35"/>
      <c r="D148" s="20" t="s">
        <v>15</v>
      </c>
      <c r="E148" s="34"/>
      <c r="F148" s="31"/>
      <c r="G148" s="31"/>
      <c r="H148" s="33"/>
      <c r="I148" s="31"/>
      <c r="J148" s="31"/>
      <c r="K148" s="31"/>
      <c r="L148" s="80"/>
      <c r="M148" s="32"/>
      <c r="N148" s="33"/>
      <c r="O148" s="34"/>
    </row>
    <row r="149" spans="2:15">
      <c r="B149" s="29">
        <v>141</v>
      </c>
      <c r="C149" s="30"/>
      <c r="D149" s="20" t="s">
        <v>15</v>
      </c>
      <c r="E149" s="30"/>
      <c r="F149" s="31"/>
      <c r="G149" s="31"/>
      <c r="H149" s="33"/>
      <c r="I149" s="31"/>
      <c r="J149" s="31"/>
      <c r="K149" s="31"/>
      <c r="L149" s="80"/>
      <c r="M149" s="32"/>
      <c r="N149" s="33"/>
      <c r="O149" s="34"/>
    </row>
    <row r="150" spans="2:15">
      <c r="B150" s="29">
        <v>142</v>
      </c>
      <c r="C150" s="35"/>
      <c r="D150" s="20" t="s">
        <v>15</v>
      </c>
      <c r="E150" s="34"/>
      <c r="F150" s="31"/>
      <c r="G150" s="31"/>
      <c r="H150" s="33"/>
      <c r="I150" s="31"/>
      <c r="J150" s="31"/>
      <c r="K150" s="31"/>
      <c r="L150" s="80"/>
      <c r="M150" s="32"/>
      <c r="N150" s="33"/>
      <c r="O150" s="34"/>
    </row>
    <row r="151" spans="2:15">
      <c r="B151" s="29">
        <v>143</v>
      </c>
      <c r="C151" s="30"/>
      <c r="D151" s="20" t="s">
        <v>15</v>
      </c>
      <c r="E151" s="30"/>
      <c r="F151" s="31"/>
      <c r="G151" s="31"/>
      <c r="H151" s="33"/>
      <c r="I151" s="31"/>
      <c r="J151" s="31"/>
      <c r="K151" s="31"/>
      <c r="L151" s="80"/>
      <c r="M151" s="32"/>
      <c r="N151" s="33"/>
      <c r="O151" s="34"/>
    </row>
    <row r="152" spans="2:15">
      <c r="B152" s="29">
        <v>144</v>
      </c>
      <c r="C152" s="35"/>
      <c r="D152" s="20" t="s">
        <v>15</v>
      </c>
      <c r="E152" s="34"/>
      <c r="F152" s="31"/>
      <c r="G152" s="31"/>
      <c r="H152" s="33"/>
      <c r="I152" s="31"/>
      <c r="J152" s="31"/>
      <c r="K152" s="31"/>
      <c r="L152" s="80"/>
      <c r="M152" s="32"/>
      <c r="N152" s="33"/>
      <c r="O152" s="34"/>
    </row>
    <row r="153" spans="2:15">
      <c r="B153" s="29">
        <v>145</v>
      </c>
      <c r="C153" s="30"/>
      <c r="D153" s="20" t="s">
        <v>15</v>
      </c>
      <c r="E153" s="30"/>
      <c r="F153" s="31"/>
      <c r="G153" s="31"/>
      <c r="H153" s="33"/>
      <c r="I153" s="31"/>
      <c r="J153" s="31"/>
      <c r="K153" s="31"/>
      <c r="L153" s="80"/>
      <c r="M153" s="32"/>
      <c r="N153" s="33"/>
      <c r="O153" s="34"/>
    </row>
    <row r="154" spans="2:15">
      <c r="B154" s="29">
        <v>146</v>
      </c>
      <c r="C154" s="35"/>
      <c r="D154" s="20" t="s">
        <v>15</v>
      </c>
      <c r="E154" s="34"/>
      <c r="F154" s="31"/>
      <c r="G154" s="31"/>
      <c r="H154" s="33"/>
      <c r="I154" s="31"/>
      <c r="J154" s="31"/>
      <c r="K154" s="31"/>
      <c r="L154" s="80"/>
      <c r="M154" s="32"/>
      <c r="N154" s="33"/>
      <c r="O154" s="34"/>
    </row>
    <row r="155" spans="2:15">
      <c r="B155" s="29">
        <v>147</v>
      </c>
      <c r="C155" s="30"/>
      <c r="D155" s="20" t="s">
        <v>15</v>
      </c>
      <c r="E155" s="30"/>
      <c r="F155" s="31"/>
      <c r="G155" s="31"/>
      <c r="H155" s="33"/>
      <c r="I155" s="31"/>
      <c r="J155" s="31"/>
      <c r="K155" s="31"/>
      <c r="L155" s="80"/>
      <c r="M155" s="32"/>
      <c r="N155" s="33"/>
      <c r="O155" s="34"/>
    </row>
    <row r="156" spans="2:15">
      <c r="B156" s="29">
        <v>148</v>
      </c>
      <c r="C156" s="35"/>
      <c r="D156" s="20" t="s">
        <v>15</v>
      </c>
      <c r="E156" s="34"/>
      <c r="F156" s="31"/>
      <c r="G156" s="31"/>
      <c r="H156" s="33"/>
      <c r="I156" s="31"/>
      <c r="J156" s="31"/>
      <c r="K156" s="31"/>
      <c r="L156" s="80"/>
      <c r="M156" s="32"/>
      <c r="N156" s="33"/>
      <c r="O156" s="34"/>
    </row>
    <row r="157" spans="2:15">
      <c r="B157" s="29">
        <v>149</v>
      </c>
      <c r="C157" s="30"/>
      <c r="D157" s="20" t="s">
        <v>15</v>
      </c>
      <c r="E157" s="30"/>
      <c r="F157" s="31"/>
      <c r="G157" s="31"/>
      <c r="H157" s="33"/>
      <c r="I157" s="31"/>
      <c r="J157" s="31"/>
      <c r="K157" s="31"/>
      <c r="L157" s="80"/>
      <c r="M157" s="32"/>
      <c r="N157" s="33"/>
      <c r="O157" s="34"/>
    </row>
    <row r="158" spans="2:15">
      <c r="B158" s="29">
        <v>150</v>
      </c>
      <c r="C158" s="35"/>
      <c r="D158" s="20" t="s">
        <v>15</v>
      </c>
      <c r="E158" s="34"/>
      <c r="F158" s="31"/>
      <c r="G158" s="31"/>
      <c r="H158" s="33"/>
      <c r="I158" s="31"/>
      <c r="J158" s="31"/>
      <c r="K158" s="31"/>
      <c r="L158" s="80"/>
      <c r="M158" s="32"/>
      <c r="N158" s="33"/>
      <c r="O158" s="34"/>
    </row>
    <row r="159" spans="2:15">
      <c r="B159" s="29">
        <v>151</v>
      </c>
      <c r="C159" s="30"/>
      <c r="D159" s="20" t="s">
        <v>15</v>
      </c>
      <c r="E159" s="30"/>
      <c r="F159" s="31"/>
      <c r="G159" s="31"/>
      <c r="H159" s="33"/>
      <c r="I159" s="31"/>
      <c r="J159" s="31"/>
      <c r="K159" s="31"/>
      <c r="L159" s="80"/>
      <c r="M159" s="32"/>
      <c r="N159" s="33"/>
      <c r="O159" s="34"/>
    </row>
    <row r="160" spans="2:15">
      <c r="B160" s="29">
        <v>152</v>
      </c>
      <c r="C160" s="35"/>
      <c r="D160" s="20" t="s">
        <v>15</v>
      </c>
      <c r="E160" s="34"/>
      <c r="F160" s="31"/>
      <c r="G160" s="31"/>
      <c r="H160" s="33"/>
      <c r="I160" s="31"/>
      <c r="J160" s="31"/>
      <c r="K160" s="31"/>
      <c r="L160" s="80"/>
      <c r="M160" s="32"/>
      <c r="N160" s="33"/>
      <c r="O160" s="34"/>
    </row>
    <row r="161" spans="2:15">
      <c r="B161" s="29">
        <v>153</v>
      </c>
      <c r="C161" s="30"/>
      <c r="D161" s="20" t="s">
        <v>15</v>
      </c>
      <c r="E161" s="30"/>
      <c r="F161" s="31"/>
      <c r="G161" s="31"/>
      <c r="H161" s="33"/>
      <c r="I161" s="31"/>
      <c r="J161" s="31"/>
      <c r="K161" s="31"/>
      <c r="L161" s="80"/>
      <c r="M161" s="32"/>
      <c r="N161" s="33"/>
      <c r="O161" s="34"/>
    </row>
    <row r="162" spans="2:15">
      <c r="B162" s="29">
        <v>154</v>
      </c>
      <c r="C162" s="35"/>
      <c r="D162" s="20" t="s">
        <v>15</v>
      </c>
      <c r="E162" s="34"/>
      <c r="F162" s="31"/>
      <c r="G162" s="31"/>
      <c r="H162" s="33"/>
      <c r="I162" s="31"/>
      <c r="J162" s="31"/>
      <c r="K162" s="31"/>
      <c r="L162" s="80"/>
      <c r="M162" s="32"/>
      <c r="N162" s="33"/>
      <c r="O162" s="34"/>
    </row>
    <row r="163" spans="2:15">
      <c r="B163" s="29">
        <v>155</v>
      </c>
      <c r="C163" s="30"/>
      <c r="D163" s="20" t="s">
        <v>15</v>
      </c>
      <c r="E163" s="30"/>
      <c r="F163" s="31"/>
      <c r="G163" s="31"/>
      <c r="H163" s="33"/>
      <c r="I163" s="31"/>
      <c r="J163" s="31"/>
      <c r="K163" s="31"/>
      <c r="L163" s="80"/>
      <c r="M163" s="32"/>
      <c r="N163" s="33"/>
      <c r="O163" s="34"/>
    </row>
    <row r="164" spans="2:15">
      <c r="B164" s="29">
        <v>156</v>
      </c>
      <c r="C164" s="35"/>
      <c r="D164" s="20" t="s">
        <v>15</v>
      </c>
      <c r="E164" s="34"/>
      <c r="F164" s="31"/>
      <c r="G164" s="31"/>
      <c r="H164" s="33"/>
      <c r="I164" s="31"/>
      <c r="J164" s="31"/>
      <c r="K164" s="31"/>
      <c r="L164" s="80"/>
      <c r="M164" s="32"/>
      <c r="N164" s="33"/>
      <c r="O164" s="34"/>
    </row>
    <row r="165" spans="2:15">
      <c r="B165" s="29">
        <v>157</v>
      </c>
      <c r="C165" s="30"/>
      <c r="D165" s="20" t="s">
        <v>15</v>
      </c>
      <c r="E165" s="30"/>
      <c r="F165" s="31"/>
      <c r="G165" s="31"/>
      <c r="H165" s="33"/>
      <c r="I165" s="31"/>
      <c r="J165" s="31"/>
      <c r="K165" s="31"/>
      <c r="L165" s="80"/>
      <c r="M165" s="32"/>
      <c r="N165" s="33"/>
      <c r="O165" s="34"/>
    </row>
    <row r="166" spans="2:15">
      <c r="B166" s="29">
        <v>158</v>
      </c>
      <c r="C166" s="35"/>
      <c r="D166" s="20" t="s">
        <v>15</v>
      </c>
      <c r="E166" s="34"/>
      <c r="F166" s="31"/>
      <c r="G166" s="31"/>
      <c r="H166" s="33"/>
      <c r="I166" s="31"/>
      <c r="J166" s="31"/>
      <c r="K166" s="31"/>
      <c r="L166" s="80"/>
      <c r="M166" s="32"/>
      <c r="N166" s="33"/>
      <c r="O166" s="34"/>
    </row>
    <row r="167" spans="2:15">
      <c r="B167" s="29">
        <v>159</v>
      </c>
      <c r="C167" s="30"/>
      <c r="D167" s="20" t="s">
        <v>15</v>
      </c>
      <c r="E167" s="30"/>
      <c r="F167" s="31"/>
      <c r="G167" s="31"/>
      <c r="H167" s="33"/>
      <c r="I167" s="31"/>
      <c r="J167" s="31"/>
      <c r="K167" s="31"/>
      <c r="L167" s="80"/>
      <c r="M167" s="32"/>
      <c r="N167" s="33"/>
      <c r="O167" s="34"/>
    </row>
    <row r="168" spans="2:15">
      <c r="B168" s="29">
        <v>160</v>
      </c>
      <c r="C168" s="35"/>
      <c r="D168" s="20" t="s">
        <v>15</v>
      </c>
      <c r="E168" s="34"/>
      <c r="F168" s="31"/>
      <c r="G168" s="31"/>
      <c r="H168" s="33"/>
      <c r="I168" s="31"/>
      <c r="J168" s="31"/>
      <c r="K168" s="31"/>
      <c r="L168" s="80"/>
      <c r="M168" s="32"/>
      <c r="N168" s="33"/>
      <c r="O168" s="34"/>
    </row>
    <row r="169" spans="2:15">
      <c r="B169" s="29">
        <v>161</v>
      </c>
      <c r="C169" s="30"/>
      <c r="D169" s="20" t="s">
        <v>15</v>
      </c>
      <c r="E169" s="30"/>
      <c r="F169" s="31"/>
      <c r="G169" s="31"/>
      <c r="H169" s="33"/>
      <c r="I169" s="31"/>
      <c r="J169" s="31"/>
      <c r="K169" s="31"/>
      <c r="L169" s="80"/>
      <c r="M169" s="32"/>
      <c r="N169" s="33"/>
      <c r="O169" s="34"/>
    </row>
    <row r="170" spans="2:15">
      <c r="B170" s="29">
        <v>162</v>
      </c>
      <c r="C170" s="35"/>
      <c r="D170" s="20" t="s">
        <v>15</v>
      </c>
      <c r="E170" s="34"/>
      <c r="F170" s="31"/>
      <c r="G170" s="31"/>
      <c r="H170" s="33"/>
      <c r="I170" s="31"/>
      <c r="J170" s="31"/>
      <c r="K170" s="31"/>
      <c r="L170" s="80"/>
      <c r="M170" s="32"/>
      <c r="N170" s="33"/>
      <c r="O170" s="34"/>
    </row>
    <row r="171" spans="2:15">
      <c r="B171" s="29">
        <v>163</v>
      </c>
      <c r="C171" s="30"/>
      <c r="D171" s="20" t="s">
        <v>15</v>
      </c>
      <c r="E171" s="30"/>
      <c r="F171" s="31"/>
      <c r="G171" s="31"/>
      <c r="H171" s="33"/>
      <c r="I171" s="31"/>
      <c r="J171" s="31"/>
      <c r="K171" s="31"/>
      <c r="L171" s="80"/>
      <c r="M171" s="32"/>
      <c r="N171" s="33"/>
      <c r="O171" s="34"/>
    </row>
    <row r="172" spans="2:15">
      <c r="B172" s="29">
        <v>164</v>
      </c>
      <c r="C172" s="35"/>
      <c r="D172" s="20" t="s">
        <v>15</v>
      </c>
      <c r="E172" s="34"/>
      <c r="F172" s="31"/>
      <c r="G172" s="31"/>
      <c r="H172" s="33"/>
      <c r="I172" s="31"/>
      <c r="J172" s="31"/>
      <c r="K172" s="31"/>
      <c r="L172" s="80"/>
      <c r="M172" s="32"/>
      <c r="N172" s="33"/>
      <c r="O172" s="34"/>
    </row>
    <row r="173" spans="2:15">
      <c r="B173" s="29">
        <v>165</v>
      </c>
      <c r="C173" s="30"/>
      <c r="D173" s="20" t="s">
        <v>15</v>
      </c>
      <c r="E173" s="30"/>
      <c r="F173" s="31"/>
      <c r="G173" s="31"/>
      <c r="H173" s="33"/>
      <c r="I173" s="31"/>
      <c r="J173" s="31"/>
      <c r="K173" s="31"/>
      <c r="L173" s="80"/>
      <c r="M173" s="32"/>
      <c r="N173" s="33"/>
      <c r="O173" s="34"/>
    </row>
    <row r="174" spans="2:15">
      <c r="B174" s="29">
        <v>166</v>
      </c>
      <c r="C174" s="35"/>
      <c r="D174" s="20" t="s">
        <v>15</v>
      </c>
      <c r="E174" s="34"/>
      <c r="F174" s="31"/>
      <c r="G174" s="31"/>
      <c r="H174" s="33"/>
      <c r="I174" s="31"/>
      <c r="J174" s="31"/>
      <c r="K174" s="31"/>
      <c r="L174" s="80"/>
      <c r="M174" s="32"/>
      <c r="N174" s="33"/>
      <c r="O174" s="34"/>
    </row>
    <row r="175" spans="2:15">
      <c r="B175" s="29">
        <v>167</v>
      </c>
      <c r="C175" s="30"/>
      <c r="D175" s="20" t="s">
        <v>15</v>
      </c>
      <c r="E175" s="30"/>
      <c r="F175" s="31"/>
      <c r="G175" s="31"/>
      <c r="H175" s="33"/>
      <c r="I175" s="31"/>
      <c r="J175" s="31"/>
      <c r="K175" s="31"/>
      <c r="L175" s="80"/>
      <c r="M175" s="32"/>
      <c r="N175" s="33"/>
      <c r="O175" s="34"/>
    </row>
    <row r="176" spans="2:15">
      <c r="B176" s="29">
        <v>168</v>
      </c>
      <c r="C176" s="35"/>
      <c r="D176" s="20" t="s">
        <v>15</v>
      </c>
      <c r="E176" s="34"/>
      <c r="F176" s="31"/>
      <c r="G176" s="31"/>
      <c r="H176" s="33"/>
      <c r="I176" s="31"/>
      <c r="J176" s="31"/>
      <c r="K176" s="31"/>
      <c r="L176" s="80"/>
      <c r="M176" s="32"/>
      <c r="N176" s="33"/>
      <c r="O176" s="34"/>
    </row>
    <row r="177" spans="2:15">
      <c r="B177" s="29">
        <v>169</v>
      </c>
      <c r="C177" s="30"/>
      <c r="D177" s="20" t="s">
        <v>15</v>
      </c>
      <c r="E177" s="30"/>
      <c r="F177" s="31"/>
      <c r="G177" s="31"/>
      <c r="H177" s="33"/>
      <c r="I177" s="31"/>
      <c r="J177" s="31"/>
      <c r="K177" s="31"/>
      <c r="L177" s="80"/>
      <c r="M177" s="32"/>
      <c r="N177" s="33"/>
      <c r="O177" s="34"/>
    </row>
    <row r="178" spans="2:15">
      <c r="B178" s="29">
        <v>170</v>
      </c>
      <c r="C178" s="35"/>
      <c r="D178" s="20" t="s">
        <v>15</v>
      </c>
      <c r="E178" s="34"/>
      <c r="F178" s="31"/>
      <c r="G178" s="31"/>
      <c r="H178" s="33"/>
      <c r="I178" s="31"/>
      <c r="J178" s="31"/>
      <c r="K178" s="31"/>
      <c r="L178" s="80"/>
      <c r="M178" s="32"/>
      <c r="N178" s="33"/>
      <c r="O178" s="34"/>
    </row>
    <row r="179" spans="2:15">
      <c r="B179" s="29">
        <v>171</v>
      </c>
      <c r="C179" s="30"/>
      <c r="D179" s="20" t="s">
        <v>15</v>
      </c>
      <c r="E179" s="30"/>
      <c r="F179" s="31"/>
      <c r="G179" s="31"/>
      <c r="H179" s="33"/>
      <c r="I179" s="31"/>
      <c r="J179" s="31"/>
      <c r="K179" s="31"/>
      <c r="L179" s="80"/>
      <c r="M179" s="32"/>
      <c r="N179" s="33"/>
      <c r="O179" s="34"/>
    </row>
    <row r="180" spans="2:15">
      <c r="B180" s="29">
        <v>172</v>
      </c>
      <c r="C180" s="35"/>
      <c r="D180" s="20" t="s">
        <v>15</v>
      </c>
      <c r="E180" s="34"/>
      <c r="F180" s="31"/>
      <c r="G180" s="31"/>
      <c r="H180" s="33"/>
      <c r="I180" s="31"/>
      <c r="J180" s="31"/>
      <c r="K180" s="31"/>
      <c r="L180" s="80"/>
      <c r="M180" s="32"/>
      <c r="N180" s="33"/>
      <c r="O180" s="34"/>
    </row>
    <row r="181" spans="2:15">
      <c r="B181" s="29">
        <v>173</v>
      </c>
      <c r="C181" s="30"/>
      <c r="D181" s="20" t="s">
        <v>15</v>
      </c>
      <c r="E181" s="30"/>
      <c r="F181" s="31"/>
      <c r="G181" s="31"/>
      <c r="H181" s="33"/>
      <c r="I181" s="31"/>
      <c r="J181" s="31"/>
      <c r="K181" s="31"/>
      <c r="L181" s="80"/>
      <c r="M181" s="32"/>
      <c r="N181" s="33"/>
      <c r="O181" s="34"/>
    </row>
    <row r="182" spans="2:15">
      <c r="B182" s="29">
        <v>174</v>
      </c>
      <c r="C182" s="35"/>
      <c r="D182" s="20" t="s">
        <v>15</v>
      </c>
      <c r="E182" s="34"/>
      <c r="F182" s="31"/>
      <c r="G182" s="31"/>
      <c r="H182" s="33"/>
      <c r="I182" s="31"/>
      <c r="J182" s="31"/>
      <c r="K182" s="31"/>
      <c r="L182" s="80"/>
      <c r="M182" s="32"/>
      <c r="N182" s="33"/>
      <c r="O182" s="34"/>
    </row>
    <row r="183" spans="2:15">
      <c r="B183" s="29">
        <v>175</v>
      </c>
      <c r="C183" s="30"/>
      <c r="D183" s="20" t="s">
        <v>15</v>
      </c>
      <c r="E183" s="30"/>
      <c r="F183" s="31"/>
      <c r="G183" s="31"/>
      <c r="H183" s="33"/>
      <c r="I183" s="31"/>
      <c r="J183" s="31"/>
      <c r="K183" s="31"/>
      <c r="L183" s="80"/>
      <c r="M183" s="32"/>
      <c r="N183" s="33"/>
      <c r="O183" s="34"/>
    </row>
    <row r="184" spans="2:15">
      <c r="B184" s="29">
        <v>176</v>
      </c>
      <c r="C184" s="35"/>
      <c r="D184" s="20" t="s">
        <v>15</v>
      </c>
      <c r="E184" s="34"/>
      <c r="F184" s="31"/>
      <c r="G184" s="31"/>
      <c r="H184" s="33"/>
      <c r="I184" s="31"/>
      <c r="J184" s="31"/>
      <c r="K184" s="31"/>
      <c r="L184" s="80"/>
      <c r="M184" s="32"/>
      <c r="N184" s="33"/>
      <c r="O184" s="34"/>
    </row>
    <row r="185" spans="2:15">
      <c r="B185" s="29">
        <v>177</v>
      </c>
      <c r="C185" s="30"/>
      <c r="D185" s="20" t="s">
        <v>15</v>
      </c>
      <c r="E185" s="30"/>
      <c r="F185" s="31"/>
      <c r="G185" s="31"/>
      <c r="H185" s="33"/>
      <c r="I185" s="31"/>
      <c r="J185" s="31"/>
      <c r="K185" s="31"/>
      <c r="L185" s="80"/>
      <c r="M185" s="32"/>
      <c r="N185" s="33"/>
      <c r="O185" s="34"/>
    </row>
    <row r="186" spans="2:15">
      <c r="B186" s="29">
        <v>178</v>
      </c>
      <c r="C186" s="35"/>
      <c r="D186" s="20" t="s">
        <v>15</v>
      </c>
      <c r="E186" s="34"/>
      <c r="F186" s="31"/>
      <c r="G186" s="31"/>
      <c r="H186" s="33"/>
      <c r="I186" s="31"/>
      <c r="J186" s="31"/>
      <c r="K186" s="31"/>
      <c r="L186" s="80"/>
      <c r="M186" s="32"/>
      <c r="N186" s="33"/>
      <c r="O186" s="34"/>
    </row>
    <row r="187" spans="2:15">
      <c r="B187" s="29">
        <v>179</v>
      </c>
      <c r="C187" s="30"/>
      <c r="D187" s="20" t="s">
        <v>15</v>
      </c>
      <c r="E187" s="30"/>
      <c r="F187" s="31"/>
      <c r="G187" s="31"/>
      <c r="H187" s="33"/>
      <c r="I187" s="31"/>
      <c r="J187" s="31"/>
      <c r="K187" s="31"/>
      <c r="L187" s="80"/>
      <c r="M187" s="32"/>
      <c r="N187" s="33"/>
      <c r="O187" s="34"/>
    </row>
    <row r="188" spans="2:15">
      <c r="B188" s="29">
        <v>180</v>
      </c>
      <c r="C188" s="35"/>
      <c r="D188" s="20" t="s">
        <v>15</v>
      </c>
      <c r="E188" s="34"/>
      <c r="F188" s="31"/>
      <c r="G188" s="31"/>
      <c r="H188" s="33"/>
      <c r="I188" s="31"/>
      <c r="J188" s="31"/>
      <c r="K188" s="31"/>
      <c r="L188" s="80"/>
      <c r="M188" s="32"/>
      <c r="N188" s="33"/>
      <c r="O188" s="34"/>
    </row>
    <row r="189" spans="2:15">
      <c r="B189" s="29">
        <v>181</v>
      </c>
      <c r="C189" s="30"/>
      <c r="D189" s="20" t="s">
        <v>15</v>
      </c>
      <c r="E189" s="30"/>
      <c r="F189" s="31"/>
      <c r="G189" s="31"/>
      <c r="H189" s="33"/>
      <c r="I189" s="31"/>
      <c r="J189" s="31"/>
      <c r="K189" s="31"/>
      <c r="L189" s="80"/>
      <c r="M189" s="32"/>
      <c r="N189" s="33"/>
      <c r="O189" s="34"/>
    </row>
    <row r="190" spans="2:15">
      <c r="B190" s="29">
        <v>182</v>
      </c>
      <c r="C190" s="35"/>
      <c r="D190" s="20" t="s">
        <v>15</v>
      </c>
      <c r="E190" s="34"/>
      <c r="F190" s="31"/>
      <c r="G190" s="31"/>
      <c r="H190" s="33"/>
      <c r="I190" s="31"/>
      <c r="J190" s="31"/>
      <c r="K190" s="31"/>
      <c r="L190" s="80"/>
      <c r="M190" s="32"/>
      <c r="N190" s="33"/>
      <c r="O190" s="34"/>
    </row>
    <row r="191" spans="2:15">
      <c r="B191" s="29">
        <v>183</v>
      </c>
      <c r="C191" s="30"/>
      <c r="D191" s="20" t="s">
        <v>15</v>
      </c>
      <c r="E191" s="30"/>
      <c r="F191" s="31"/>
      <c r="G191" s="31"/>
      <c r="H191" s="33"/>
      <c r="I191" s="31"/>
      <c r="J191" s="31"/>
      <c r="K191" s="31"/>
      <c r="L191" s="80"/>
      <c r="M191" s="32"/>
      <c r="N191" s="33"/>
      <c r="O191" s="34"/>
    </row>
    <row r="192" spans="2:15">
      <c r="B192" s="29">
        <v>184</v>
      </c>
      <c r="C192" s="35"/>
      <c r="D192" s="20" t="s">
        <v>15</v>
      </c>
      <c r="E192" s="34"/>
      <c r="F192" s="31"/>
      <c r="G192" s="31"/>
      <c r="H192" s="33"/>
      <c r="I192" s="31"/>
      <c r="J192" s="31"/>
      <c r="K192" s="31"/>
      <c r="L192" s="80"/>
      <c r="M192" s="32"/>
      <c r="N192" s="33"/>
      <c r="O192" s="34"/>
    </row>
    <row r="193" spans="2:15">
      <c r="B193" s="29">
        <v>185</v>
      </c>
      <c r="C193" s="30"/>
      <c r="D193" s="20" t="s">
        <v>15</v>
      </c>
      <c r="E193" s="30"/>
      <c r="F193" s="31"/>
      <c r="G193" s="31"/>
      <c r="H193" s="33"/>
      <c r="I193" s="31"/>
      <c r="J193" s="31"/>
      <c r="K193" s="31"/>
      <c r="L193" s="80"/>
      <c r="M193" s="32"/>
      <c r="N193" s="33"/>
      <c r="O193" s="34"/>
    </row>
    <row r="194" spans="2:15">
      <c r="B194" s="29">
        <v>186</v>
      </c>
      <c r="C194" s="35"/>
      <c r="D194" s="20" t="s">
        <v>15</v>
      </c>
      <c r="E194" s="34"/>
      <c r="F194" s="31"/>
      <c r="G194" s="31"/>
      <c r="H194" s="33"/>
      <c r="I194" s="31"/>
      <c r="J194" s="31"/>
      <c r="K194" s="31"/>
      <c r="L194" s="80"/>
      <c r="M194" s="32"/>
      <c r="N194" s="33"/>
      <c r="O194" s="34"/>
    </row>
    <row r="195" spans="2:15">
      <c r="B195" s="29">
        <v>187</v>
      </c>
      <c r="C195" s="30"/>
      <c r="D195" s="20" t="s">
        <v>15</v>
      </c>
      <c r="E195" s="30"/>
      <c r="F195" s="31"/>
      <c r="G195" s="31"/>
      <c r="H195" s="33"/>
      <c r="I195" s="31"/>
      <c r="J195" s="31"/>
      <c r="K195" s="31"/>
      <c r="L195" s="80"/>
      <c r="M195" s="32"/>
      <c r="N195" s="33"/>
      <c r="O195" s="34"/>
    </row>
    <row r="196" spans="2:15">
      <c r="B196" s="29">
        <v>188</v>
      </c>
      <c r="C196" s="35"/>
      <c r="D196" s="20" t="s">
        <v>15</v>
      </c>
      <c r="E196" s="34"/>
      <c r="F196" s="31"/>
      <c r="G196" s="31"/>
      <c r="H196" s="33"/>
      <c r="I196" s="31"/>
      <c r="J196" s="31"/>
      <c r="K196" s="31"/>
      <c r="L196" s="80"/>
      <c r="M196" s="32"/>
      <c r="N196" s="33"/>
      <c r="O196" s="34"/>
    </row>
    <row r="197" spans="2:15">
      <c r="B197" s="29">
        <v>189</v>
      </c>
      <c r="C197" s="30"/>
      <c r="D197" s="20" t="s">
        <v>15</v>
      </c>
      <c r="E197" s="30"/>
      <c r="F197" s="31"/>
      <c r="G197" s="31"/>
      <c r="H197" s="33"/>
      <c r="I197" s="31"/>
      <c r="J197" s="31"/>
      <c r="K197" s="31"/>
      <c r="L197" s="80"/>
      <c r="M197" s="32"/>
      <c r="N197" s="33"/>
      <c r="O197" s="34"/>
    </row>
    <row r="198" spans="2:15">
      <c r="B198" s="29">
        <v>190</v>
      </c>
      <c r="C198" s="35"/>
      <c r="D198" s="20" t="s">
        <v>15</v>
      </c>
      <c r="E198" s="34"/>
      <c r="F198" s="31"/>
      <c r="G198" s="31"/>
      <c r="H198" s="33"/>
      <c r="I198" s="31"/>
      <c r="J198" s="31"/>
      <c r="K198" s="31"/>
      <c r="L198" s="80"/>
      <c r="M198" s="32"/>
      <c r="N198" s="33"/>
      <c r="O198" s="34"/>
    </row>
    <row r="199" spans="2:15">
      <c r="B199" s="29">
        <v>191</v>
      </c>
      <c r="C199" s="30"/>
      <c r="D199" s="20" t="s">
        <v>15</v>
      </c>
      <c r="E199" s="30"/>
      <c r="F199" s="31"/>
      <c r="G199" s="31"/>
      <c r="H199" s="33"/>
      <c r="I199" s="31"/>
      <c r="J199" s="31"/>
      <c r="K199" s="31"/>
      <c r="L199" s="80"/>
      <c r="M199" s="32"/>
      <c r="N199" s="33"/>
      <c r="O199" s="34"/>
    </row>
    <row r="200" spans="2:15">
      <c r="B200" s="29">
        <v>192</v>
      </c>
      <c r="C200" s="35"/>
      <c r="D200" s="20" t="s">
        <v>15</v>
      </c>
      <c r="E200" s="34"/>
      <c r="F200" s="31"/>
      <c r="G200" s="31"/>
      <c r="H200" s="33"/>
      <c r="I200" s="31"/>
      <c r="J200" s="31"/>
      <c r="K200" s="31"/>
      <c r="L200" s="80"/>
      <c r="M200" s="32"/>
      <c r="N200" s="33"/>
      <c r="O200" s="34"/>
    </row>
    <row r="201" spans="2:15">
      <c r="B201" s="29">
        <v>193</v>
      </c>
      <c r="C201" s="30"/>
      <c r="D201" s="20" t="s">
        <v>15</v>
      </c>
      <c r="E201" s="30"/>
      <c r="F201" s="31"/>
      <c r="G201" s="31"/>
      <c r="H201" s="33"/>
      <c r="I201" s="31"/>
      <c r="J201" s="31"/>
      <c r="K201" s="31"/>
      <c r="L201" s="80"/>
      <c r="M201" s="32"/>
      <c r="N201" s="33"/>
      <c r="O201" s="34"/>
    </row>
    <row r="202" spans="2:15">
      <c r="B202" s="29">
        <v>194</v>
      </c>
      <c r="C202" s="35"/>
      <c r="D202" s="20" t="s">
        <v>15</v>
      </c>
      <c r="E202" s="34"/>
      <c r="F202" s="31"/>
      <c r="G202" s="31"/>
      <c r="H202" s="33"/>
      <c r="I202" s="31"/>
      <c r="J202" s="31"/>
      <c r="K202" s="31"/>
      <c r="L202" s="80"/>
      <c r="M202" s="32"/>
      <c r="N202" s="33"/>
      <c r="O202" s="34"/>
    </row>
    <row r="203" spans="2:15">
      <c r="B203" s="29">
        <v>195</v>
      </c>
      <c r="C203" s="30"/>
      <c r="D203" s="20" t="s">
        <v>15</v>
      </c>
      <c r="E203" s="30"/>
      <c r="F203" s="31"/>
      <c r="G203" s="31"/>
      <c r="H203" s="33"/>
      <c r="I203" s="31"/>
      <c r="J203" s="31"/>
      <c r="K203" s="31"/>
      <c r="L203" s="80"/>
      <c r="M203" s="32"/>
      <c r="N203" s="33"/>
      <c r="O203" s="34"/>
    </row>
    <row r="204" spans="2:15">
      <c r="B204" s="29">
        <v>196</v>
      </c>
      <c r="C204" s="35"/>
      <c r="D204" s="20" t="s">
        <v>15</v>
      </c>
      <c r="E204" s="34"/>
      <c r="F204" s="31"/>
      <c r="G204" s="31"/>
      <c r="H204" s="33"/>
      <c r="I204" s="31"/>
      <c r="J204" s="31"/>
      <c r="K204" s="31"/>
      <c r="L204" s="80"/>
      <c r="M204" s="32"/>
      <c r="N204" s="33"/>
      <c r="O204" s="34"/>
    </row>
    <row r="205" spans="2:15">
      <c r="B205" s="29">
        <v>197</v>
      </c>
      <c r="C205" s="30"/>
      <c r="D205" s="20" t="s">
        <v>15</v>
      </c>
      <c r="E205" s="30"/>
      <c r="F205" s="31"/>
      <c r="G205" s="31"/>
      <c r="H205" s="33"/>
      <c r="I205" s="31"/>
      <c r="J205" s="31"/>
      <c r="K205" s="31"/>
      <c r="L205" s="80"/>
      <c r="M205" s="32"/>
      <c r="N205" s="33"/>
      <c r="O205" s="34"/>
    </row>
    <row r="206" spans="2:15">
      <c r="B206" s="29">
        <v>198</v>
      </c>
      <c r="C206" s="35"/>
      <c r="D206" s="20" t="s">
        <v>15</v>
      </c>
      <c r="E206" s="34"/>
      <c r="F206" s="31"/>
      <c r="G206" s="31"/>
      <c r="H206" s="33"/>
      <c r="I206" s="31"/>
      <c r="J206" s="31"/>
      <c r="K206" s="31"/>
      <c r="L206" s="80"/>
      <c r="M206" s="32"/>
      <c r="N206" s="33"/>
      <c r="O206" s="34"/>
    </row>
    <row r="207" spans="2:15">
      <c r="B207" s="29">
        <v>199</v>
      </c>
      <c r="C207" s="30"/>
      <c r="D207" s="20" t="s">
        <v>15</v>
      </c>
      <c r="E207" s="30"/>
      <c r="F207" s="31"/>
      <c r="G207" s="31"/>
      <c r="H207" s="33"/>
      <c r="I207" s="31"/>
      <c r="J207" s="31"/>
      <c r="K207" s="31"/>
      <c r="L207" s="80"/>
      <c r="M207" s="32"/>
      <c r="N207" s="33"/>
      <c r="O207" s="34"/>
    </row>
    <row r="208" spans="2:15">
      <c r="B208" s="29">
        <v>200</v>
      </c>
      <c r="C208" s="35"/>
      <c r="D208" s="20" t="s">
        <v>15</v>
      </c>
      <c r="E208" s="34"/>
      <c r="F208" s="31"/>
      <c r="G208" s="31"/>
      <c r="H208" s="33"/>
      <c r="I208" s="31"/>
      <c r="J208" s="31"/>
      <c r="K208" s="31"/>
      <c r="L208" s="80"/>
      <c r="M208" s="32"/>
      <c r="N208" s="33"/>
      <c r="O208" s="34"/>
    </row>
  </sheetData>
  <mergeCells count="11">
    <mergeCell ref="I7:I8"/>
    <mergeCell ref="B1:O6"/>
    <mergeCell ref="J7:J8"/>
    <mergeCell ref="K7:K8"/>
    <mergeCell ref="L7:L8"/>
    <mergeCell ref="M7:M8"/>
    <mergeCell ref="B7:B8"/>
    <mergeCell ref="C7:E7"/>
    <mergeCell ref="F7:F8"/>
    <mergeCell ref="G7:G8"/>
    <mergeCell ref="H7:H8"/>
  </mergeCells>
  <phoneticPr fontId="2"/>
  <pageMargins left="0.39370078740157483" right="0" top="0.19685039370078741" bottom="0.19685039370078741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1"/>
  <sheetViews>
    <sheetView view="pageBreakPreview" zoomScale="55" zoomScaleNormal="55" zoomScaleSheetLayoutView="55" workbookViewId="0">
      <selection sqref="A1:E1"/>
    </sheetView>
  </sheetViews>
  <sheetFormatPr defaultColWidth="6.125" defaultRowHeight="13.5"/>
  <cols>
    <col min="1" max="1" width="4.875" style="268" customWidth="1"/>
    <col min="2" max="2" width="4.5" style="268" customWidth="1"/>
    <col min="3" max="3" width="5.5" style="268" customWidth="1"/>
    <col min="4" max="5" width="20" style="268" customWidth="1"/>
    <col min="6" max="7" width="10" style="268" customWidth="1"/>
    <col min="8" max="8" width="14.125" style="268" customWidth="1"/>
    <col min="9" max="9" width="6.125" style="268"/>
    <col min="10" max="10" width="13" style="268" customWidth="1"/>
    <col min="11" max="12" width="6.125" style="268"/>
    <col min="13" max="14" width="16.375" style="268" customWidth="1"/>
    <col min="15" max="15" width="2.5" style="268" customWidth="1"/>
    <col min="16" max="17" width="4.5" style="268" customWidth="1"/>
    <col min="18" max="23" width="10" style="268" customWidth="1"/>
    <col min="24" max="16384" width="6.125" style="268"/>
  </cols>
  <sheetData>
    <row r="1" spans="1:23" s="254" customFormat="1" ht="43.5" customHeight="1" thickTop="1" thickBot="1">
      <c r="A1" s="251" t="s">
        <v>85</v>
      </c>
      <c r="B1" s="252"/>
      <c r="C1" s="252"/>
      <c r="D1" s="252"/>
      <c r="E1" s="253"/>
      <c r="I1" s="255" t="s">
        <v>86</v>
      </c>
      <c r="J1" s="255"/>
      <c r="K1" s="255"/>
      <c r="L1" s="256"/>
      <c r="M1" s="256"/>
      <c r="N1" s="257" t="s">
        <v>87</v>
      </c>
      <c r="O1" s="257"/>
      <c r="P1" s="257"/>
      <c r="Q1" s="258"/>
      <c r="R1" s="258"/>
      <c r="S1" s="259" t="s">
        <v>88</v>
      </c>
      <c r="T1" s="260"/>
      <c r="U1" s="259" t="s">
        <v>16</v>
      </c>
      <c r="V1" s="260"/>
      <c r="W1" s="259" t="s">
        <v>89</v>
      </c>
    </row>
    <row r="2" spans="1:23" s="254" customFormat="1" ht="43.5" customHeight="1" thickTop="1">
      <c r="I2" s="261" t="s">
        <v>56</v>
      </c>
      <c r="J2" s="260"/>
      <c r="K2" s="261" t="s">
        <v>57</v>
      </c>
      <c r="L2" s="256"/>
      <c r="M2" s="256"/>
      <c r="N2" s="262" t="s">
        <v>90</v>
      </c>
      <c r="O2" s="262"/>
      <c r="P2" s="262"/>
      <c r="Q2" s="263"/>
      <c r="R2" s="263"/>
      <c r="S2" s="263"/>
      <c r="T2" s="263"/>
      <c r="U2" s="263"/>
      <c r="V2" s="263"/>
      <c r="W2" s="263"/>
    </row>
    <row r="3" spans="1:23" s="254" customFormat="1" ht="22.5" customHeight="1">
      <c r="L3" s="264"/>
      <c r="M3" s="264"/>
      <c r="N3" s="264"/>
      <c r="O3" s="265"/>
      <c r="P3" s="265"/>
      <c r="Q3" s="265"/>
      <c r="R3" s="265"/>
      <c r="S3" s="265"/>
      <c r="T3" s="265"/>
      <c r="U3" s="265"/>
      <c r="V3" s="265"/>
      <c r="W3" s="265"/>
    </row>
    <row r="4" spans="1:23" s="254" customFormat="1" ht="66" customHeight="1">
      <c r="A4" s="266" t="s">
        <v>123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</row>
    <row r="5" spans="1:23" s="254" customFormat="1" ht="22.5" customHeight="1"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</row>
    <row r="6" spans="1:23" ht="43.5" customHeight="1">
      <c r="B6" s="269"/>
      <c r="C6" s="270"/>
      <c r="D6" s="271" t="s">
        <v>91</v>
      </c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</row>
    <row r="7" spans="1:23" ht="66.75" customHeight="1" thickBot="1">
      <c r="A7" s="272" t="s">
        <v>92</v>
      </c>
      <c r="B7" s="273"/>
      <c r="C7" s="274"/>
      <c r="D7" s="275" t="s">
        <v>93</v>
      </c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</row>
    <row r="8" spans="1:23" ht="44.25" customHeight="1" thickTop="1">
      <c r="A8" s="103" t="s">
        <v>94</v>
      </c>
      <c r="B8" s="276" t="s">
        <v>95</v>
      </c>
      <c r="C8" s="277" t="s">
        <v>96</v>
      </c>
      <c r="D8" s="278" t="s">
        <v>97</v>
      </c>
      <c r="E8" s="279"/>
      <c r="F8" s="278" t="s">
        <v>98</v>
      </c>
      <c r="G8" s="279"/>
      <c r="H8" s="277" t="s">
        <v>99</v>
      </c>
      <c r="I8" s="277" t="s">
        <v>0</v>
      </c>
      <c r="J8" s="277" t="s">
        <v>100</v>
      </c>
      <c r="K8" s="277" t="s">
        <v>25</v>
      </c>
      <c r="L8" s="277" t="s">
        <v>26</v>
      </c>
      <c r="M8" s="280" t="s">
        <v>101</v>
      </c>
      <c r="N8" s="281" t="s">
        <v>102</v>
      </c>
      <c r="O8" s="282"/>
      <c r="P8" s="283" t="s">
        <v>103</v>
      </c>
      <c r="Q8" s="277"/>
      <c r="R8" s="277"/>
      <c r="S8" s="278" t="s">
        <v>104</v>
      </c>
      <c r="T8" s="284"/>
      <c r="U8" s="284"/>
      <c r="V8" s="279"/>
      <c r="W8" s="285" t="s">
        <v>105</v>
      </c>
    </row>
    <row r="9" spans="1:23" ht="44.25" customHeight="1" thickBot="1">
      <c r="A9" s="104"/>
      <c r="B9" s="286"/>
      <c r="C9" s="287"/>
      <c r="D9" s="288" t="s">
        <v>106</v>
      </c>
      <c r="E9" s="289" t="s">
        <v>48</v>
      </c>
      <c r="F9" s="288" t="s">
        <v>7</v>
      </c>
      <c r="G9" s="289" t="s">
        <v>107</v>
      </c>
      <c r="H9" s="287"/>
      <c r="I9" s="287"/>
      <c r="J9" s="287"/>
      <c r="K9" s="287"/>
      <c r="L9" s="287"/>
      <c r="M9" s="290"/>
      <c r="N9" s="291"/>
      <c r="O9" s="282"/>
      <c r="P9" s="292"/>
      <c r="Q9" s="287"/>
      <c r="R9" s="287"/>
      <c r="S9" s="293" t="s">
        <v>106</v>
      </c>
      <c r="T9" s="294"/>
      <c r="U9" s="294" t="s">
        <v>48</v>
      </c>
      <c r="V9" s="295"/>
      <c r="W9" s="296"/>
    </row>
    <row r="10" spans="1:23" ht="44.25" customHeight="1" thickTop="1">
      <c r="A10" s="81" t="s">
        <v>122</v>
      </c>
      <c r="B10" s="297">
        <v>1</v>
      </c>
      <c r="C10" s="298" t="str">
        <f>IFERROR(VLOOKUP(B10,ﾁｰﾑﾃﾞｰﾀ入力!$C$9:$O$208,4,FALSE),"")</f>
        <v/>
      </c>
      <c r="D10" s="299" t="str">
        <f>IFERROR(VLOOKUP(B10,ﾁｰﾑﾃﾞｰﾀ入力!$C$9:$O$208,5,FALSE),"")</f>
        <v/>
      </c>
      <c r="E10" s="300" t="str">
        <f>IFERROR(VLOOKUP(B10,ﾁｰﾑﾃﾞｰﾀ入力!$C$9:$O$208,6,FALSE),"")</f>
        <v/>
      </c>
      <c r="F10" s="301" t="s">
        <v>122</v>
      </c>
      <c r="G10" s="302" t="s">
        <v>121</v>
      </c>
      <c r="H10" s="363" t="str">
        <f>IFERROR(VLOOKUP(B10,ﾁｰﾑﾃﾞｰﾀ入力!$C$9:$O$208,11,FALSE),"")</f>
        <v/>
      </c>
      <c r="I10" s="298" t="str">
        <f>IFERROR(VLOOKUP(B10,ﾁｰﾑﾃﾞｰﾀ入力!$C$9:$O$208,7,FALSE),"")</f>
        <v/>
      </c>
      <c r="J10" s="303" t="str">
        <f>IFERROR(VLOOKUP(B10,ﾁｰﾑﾃﾞｰﾀ入力!$C$9:$O$208,10,FALSE),"")</f>
        <v/>
      </c>
      <c r="K10" s="298" t="str">
        <f>IFERROR(VLOOKUP(B10,ﾁｰﾑﾃﾞｰﾀ入力!$C$9:$O$208,8,FALSE),"")</f>
        <v/>
      </c>
      <c r="L10" s="298" t="str">
        <f>IFERROR(VLOOKUP(B10,ﾁｰﾑﾃﾞｰﾀ入力!$C$9:$O$208,9,FALSE),"")</f>
        <v/>
      </c>
      <c r="M10" s="304" t="str">
        <f>IFERROR(VLOOKUP(B10,ﾁｰﾑﾃﾞｰﾀ入力!$C$9:$O$208,12,FALSE),"")</f>
        <v/>
      </c>
      <c r="N10" s="305" t="str">
        <f>IFERROR(VLOOKUP(B10,ﾁｰﾑﾃﾞｰﾀ入力!$C$9:$O$208,13,FALSE),"")</f>
        <v/>
      </c>
      <c r="O10" s="282"/>
      <c r="P10" s="306"/>
      <c r="Q10" s="307"/>
      <c r="R10" s="307"/>
      <c r="S10" s="308"/>
      <c r="T10" s="309"/>
      <c r="U10" s="309"/>
      <c r="V10" s="310"/>
      <c r="W10" s="311">
        <v>1</v>
      </c>
    </row>
    <row r="11" spans="1:23" s="327" customFormat="1" ht="44.25" customHeight="1">
      <c r="A11" s="82"/>
      <c r="B11" s="312">
        <v>2</v>
      </c>
      <c r="C11" s="313" t="str">
        <f>IFERROR(VLOOKUP(B11,ﾁｰﾑﾃﾞｰﾀ入力!$C$9:$O$208,4,FALSE),"")</f>
        <v/>
      </c>
      <c r="D11" s="314" t="str">
        <f>IFERROR(VLOOKUP(B11,ﾁｰﾑﾃﾞｰﾀ入力!$C$9:$O$208,5,FALSE),"")</f>
        <v/>
      </c>
      <c r="E11" s="315" t="str">
        <f>IFERROR(VLOOKUP(B11,ﾁｰﾑﾃﾞｰﾀ入力!$C$9:$O$208,6,FALSE),"")</f>
        <v/>
      </c>
      <c r="F11" s="316"/>
      <c r="G11" s="317"/>
      <c r="H11" s="364" t="str">
        <f>IFERROR(VLOOKUP(B11,ﾁｰﾑﾃﾞｰﾀ入力!$C$9:$O$208,11,FALSE),"")</f>
        <v/>
      </c>
      <c r="I11" s="313" t="str">
        <f>IFERROR(VLOOKUP(B11,ﾁｰﾑﾃﾞｰﾀ入力!$C$9:$O$208,7,FALSE),"")</f>
        <v/>
      </c>
      <c r="J11" s="318" t="str">
        <f>IFERROR(VLOOKUP(B11,ﾁｰﾑﾃﾞｰﾀ入力!$C$9:$O$208,10,FALSE),"")</f>
        <v/>
      </c>
      <c r="K11" s="313" t="str">
        <f>IFERROR(VLOOKUP(B11,ﾁｰﾑﾃﾞｰﾀ入力!$C$9:$O$208,8,FALSE),"")</f>
        <v/>
      </c>
      <c r="L11" s="313" t="str">
        <f>IFERROR(VLOOKUP(B11,ﾁｰﾑﾃﾞｰﾀ入力!$C$9:$O$208,9,FALSE),"")</f>
        <v/>
      </c>
      <c r="M11" s="319" t="str">
        <f>IFERROR(VLOOKUP(B11,ﾁｰﾑﾃﾞｰﾀ入力!$C$9:$O$208,12,FALSE),"")</f>
        <v/>
      </c>
      <c r="N11" s="320" t="str">
        <f>IFERROR(VLOOKUP(B11,ﾁｰﾑﾃﾞｰﾀ入力!$C$9:$O$208,13,FALSE),"")</f>
        <v/>
      </c>
      <c r="O11" s="265"/>
      <c r="P11" s="321"/>
      <c r="Q11" s="322"/>
      <c r="R11" s="322"/>
      <c r="S11" s="323"/>
      <c r="T11" s="324"/>
      <c r="U11" s="324"/>
      <c r="V11" s="325"/>
      <c r="W11" s="326"/>
    </row>
    <row r="12" spans="1:23" ht="44.25" customHeight="1">
      <c r="A12" s="82"/>
      <c r="B12" s="312">
        <v>3</v>
      </c>
      <c r="C12" s="313" t="str">
        <f>IFERROR(VLOOKUP(B12,ﾁｰﾑﾃﾞｰﾀ入力!$C$9:$O$208,4,FALSE),"")</f>
        <v/>
      </c>
      <c r="D12" s="314" t="str">
        <f>IFERROR(VLOOKUP(B12,ﾁｰﾑﾃﾞｰﾀ入力!$C$9:$O$208,5,FALSE),"")</f>
        <v/>
      </c>
      <c r="E12" s="315" t="str">
        <f>IFERROR(VLOOKUP(B12,ﾁｰﾑﾃﾞｰﾀ入力!$C$9:$O$208,6,FALSE),"")</f>
        <v/>
      </c>
      <c r="F12" s="316"/>
      <c r="G12" s="317"/>
      <c r="H12" s="364" t="str">
        <f>IFERROR(VLOOKUP(B12,ﾁｰﾑﾃﾞｰﾀ入力!$C$9:$O$208,11,FALSE),"")</f>
        <v/>
      </c>
      <c r="I12" s="313" t="str">
        <f>IFERROR(VLOOKUP(B12,ﾁｰﾑﾃﾞｰﾀ入力!$C$9:$O$208,7,FALSE),"")</f>
        <v/>
      </c>
      <c r="J12" s="318" t="str">
        <f>IFERROR(VLOOKUP(B12,ﾁｰﾑﾃﾞｰﾀ入力!$C$9:$O$208,10,FALSE),"")</f>
        <v/>
      </c>
      <c r="K12" s="313" t="str">
        <f>IFERROR(VLOOKUP(B12,ﾁｰﾑﾃﾞｰﾀ入力!$C$9:$O$208,8,FALSE),"")</f>
        <v/>
      </c>
      <c r="L12" s="313" t="str">
        <f>IFERROR(VLOOKUP(B12,ﾁｰﾑﾃﾞｰﾀ入力!$C$9:$O$208,9,FALSE),"")</f>
        <v/>
      </c>
      <c r="M12" s="319" t="str">
        <f>IFERROR(VLOOKUP(B12,ﾁｰﾑﾃﾞｰﾀ入力!$C$9:$O$208,12,FALSE),"")</f>
        <v/>
      </c>
      <c r="N12" s="320" t="str">
        <f>IFERROR(VLOOKUP(B12,ﾁｰﾑﾃﾞｰﾀ入力!$C$9:$O$208,13,FALSE),"")</f>
        <v/>
      </c>
      <c r="O12" s="282"/>
      <c r="P12" s="321"/>
      <c r="Q12" s="322"/>
      <c r="R12" s="322"/>
      <c r="S12" s="323"/>
      <c r="T12" s="324"/>
      <c r="U12" s="324"/>
      <c r="V12" s="325"/>
      <c r="W12" s="326"/>
    </row>
    <row r="13" spans="1:23" ht="44.25" customHeight="1">
      <c r="A13" s="82"/>
      <c r="B13" s="312">
        <v>4</v>
      </c>
      <c r="C13" s="313" t="str">
        <f>IFERROR(VLOOKUP(B13,ﾁｰﾑﾃﾞｰﾀ入力!$C$9:$O$208,4,FALSE),"")</f>
        <v/>
      </c>
      <c r="D13" s="314" t="str">
        <f>IFERROR(VLOOKUP(B13,ﾁｰﾑﾃﾞｰﾀ入力!$C$9:$O$208,5,FALSE),"")</f>
        <v/>
      </c>
      <c r="E13" s="315" t="str">
        <f>IFERROR(VLOOKUP(B13,ﾁｰﾑﾃﾞｰﾀ入力!$C$9:$O$208,6,FALSE),"")</f>
        <v/>
      </c>
      <c r="F13" s="316"/>
      <c r="G13" s="317"/>
      <c r="H13" s="364" t="str">
        <f>IFERROR(VLOOKUP(B13,ﾁｰﾑﾃﾞｰﾀ入力!$C$9:$O$208,11,FALSE),"")</f>
        <v/>
      </c>
      <c r="I13" s="313" t="str">
        <f>IFERROR(VLOOKUP(B13,ﾁｰﾑﾃﾞｰﾀ入力!$C$9:$O$208,7,FALSE),"")</f>
        <v/>
      </c>
      <c r="J13" s="318" t="str">
        <f>IFERROR(VLOOKUP(B13,ﾁｰﾑﾃﾞｰﾀ入力!$C$9:$O$208,10,FALSE),"")</f>
        <v/>
      </c>
      <c r="K13" s="313" t="str">
        <f>IFERROR(VLOOKUP(B13,ﾁｰﾑﾃﾞｰﾀ入力!$C$9:$O$208,8,FALSE),"")</f>
        <v/>
      </c>
      <c r="L13" s="313" t="str">
        <f>IFERROR(VLOOKUP(B13,ﾁｰﾑﾃﾞｰﾀ入力!$C$9:$O$208,9,FALSE),"")</f>
        <v/>
      </c>
      <c r="M13" s="319" t="str">
        <f>IFERROR(VLOOKUP(B13,ﾁｰﾑﾃﾞｰﾀ入力!$C$9:$O$208,12,FALSE),"")</f>
        <v/>
      </c>
      <c r="N13" s="320" t="str">
        <f>IFERROR(VLOOKUP(B13,ﾁｰﾑﾃﾞｰﾀ入力!$C$9:$O$208,13,FALSE),"")</f>
        <v/>
      </c>
      <c r="O13" s="282"/>
      <c r="P13" s="321"/>
      <c r="Q13" s="322"/>
      <c r="R13" s="322"/>
      <c r="S13" s="323"/>
      <c r="T13" s="324"/>
      <c r="U13" s="324"/>
      <c r="V13" s="325"/>
      <c r="W13" s="328"/>
    </row>
    <row r="14" spans="1:23" ht="44.25" customHeight="1">
      <c r="A14" s="82"/>
      <c r="B14" s="312">
        <v>5</v>
      </c>
      <c r="C14" s="313" t="str">
        <f>IFERROR(VLOOKUP(B14,ﾁｰﾑﾃﾞｰﾀ入力!$C$9:$O$208,4,FALSE),"")</f>
        <v/>
      </c>
      <c r="D14" s="314" t="str">
        <f>IFERROR(VLOOKUP(B14,ﾁｰﾑﾃﾞｰﾀ入力!$C$9:$O$208,5,FALSE),"")</f>
        <v/>
      </c>
      <c r="E14" s="315" t="str">
        <f>IFERROR(VLOOKUP(B14,ﾁｰﾑﾃﾞｰﾀ入力!$C$9:$O$208,6,FALSE),"")</f>
        <v/>
      </c>
      <c r="F14" s="316"/>
      <c r="G14" s="317"/>
      <c r="H14" s="364" t="str">
        <f>IFERROR(VLOOKUP(B14,ﾁｰﾑﾃﾞｰﾀ入力!$C$9:$O$208,11,FALSE),"")</f>
        <v/>
      </c>
      <c r="I14" s="313" t="str">
        <f>IFERROR(VLOOKUP(B14,ﾁｰﾑﾃﾞｰﾀ入力!$C$9:$O$208,7,FALSE),"")</f>
        <v/>
      </c>
      <c r="J14" s="318" t="str">
        <f>IFERROR(VLOOKUP(B14,ﾁｰﾑﾃﾞｰﾀ入力!$C$9:$O$208,10,FALSE),"")</f>
        <v/>
      </c>
      <c r="K14" s="313" t="str">
        <f>IFERROR(VLOOKUP(B14,ﾁｰﾑﾃﾞｰﾀ入力!$C$9:$O$208,8,FALSE),"")</f>
        <v/>
      </c>
      <c r="L14" s="313" t="str">
        <f>IFERROR(VLOOKUP(B14,ﾁｰﾑﾃﾞｰﾀ入力!$C$9:$O$208,9,FALSE),"")</f>
        <v/>
      </c>
      <c r="M14" s="319" t="str">
        <f>IFERROR(VLOOKUP(B14,ﾁｰﾑﾃﾞｰﾀ入力!$C$9:$O$208,12,FALSE),"")</f>
        <v/>
      </c>
      <c r="N14" s="320" t="str">
        <f>IFERROR(VLOOKUP(B14,ﾁｰﾑﾃﾞｰﾀ入力!$C$9:$O$208,13,FALSE),"")</f>
        <v/>
      </c>
      <c r="O14" s="282"/>
      <c r="P14" s="321"/>
      <c r="Q14" s="322"/>
      <c r="R14" s="322"/>
      <c r="S14" s="323"/>
      <c r="T14" s="324"/>
      <c r="U14" s="324"/>
      <c r="V14" s="325"/>
      <c r="W14" s="326"/>
    </row>
    <row r="15" spans="1:23" ht="44.25" customHeight="1">
      <c r="A15" s="82"/>
      <c r="B15" s="312">
        <v>6</v>
      </c>
      <c r="C15" s="313" t="str">
        <f>IFERROR(VLOOKUP(B15,ﾁｰﾑﾃﾞｰﾀ入力!$C$9:$O$208,4,FALSE),"")</f>
        <v/>
      </c>
      <c r="D15" s="314" t="str">
        <f>IFERROR(VLOOKUP(B15,ﾁｰﾑﾃﾞｰﾀ入力!$C$9:$O$208,5,FALSE),"")</f>
        <v/>
      </c>
      <c r="E15" s="315" t="str">
        <f>IFERROR(VLOOKUP(B15,ﾁｰﾑﾃﾞｰﾀ入力!$C$9:$O$208,6,FALSE),"")</f>
        <v/>
      </c>
      <c r="F15" s="316"/>
      <c r="G15" s="317"/>
      <c r="H15" s="364" t="str">
        <f>IFERROR(VLOOKUP(B15,ﾁｰﾑﾃﾞｰﾀ入力!$C$9:$O$208,11,FALSE),"")</f>
        <v/>
      </c>
      <c r="I15" s="313" t="str">
        <f>IFERROR(VLOOKUP(B15,ﾁｰﾑﾃﾞｰﾀ入力!$C$9:$O$208,7,FALSE),"")</f>
        <v/>
      </c>
      <c r="J15" s="318" t="str">
        <f>IFERROR(VLOOKUP(B15,ﾁｰﾑﾃﾞｰﾀ入力!$C$9:$O$208,10,FALSE),"")</f>
        <v/>
      </c>
      <c r="K15" s="313" t="str">
        <f>IFERROR(VLOOKUP(B15,ﾁｰﾑﾃﾞｰﾀ入力!$C$9:$O$208,8,FALSE),"")</f>
        <v/>
      </c>
      <c r="L15" s="313" t="str">
        <f>IFERROR(VLOOKUP(B15,ﾁｰﾑﾃﾞｰﾀ入力!$C$9:$O$208,9,FALSE),"")</f>
        <v/>
      </c>
      <c r="M15" s="319" t="str">
        <f>IFERROR(VLOOKUP(B15,ﾁｰﾑﾃﾞｰﾀ入力!$C$9:$O$208,12,FALSE),"")</f>
        <v/>
      </c>
      <c r="N15" s="320" t="str">
        <f>IFERROR(VLOOKUP(B15,ﾁｰﾑﾃﾞｰﾀ入力!$C$9:$O$208,13,FALSE),"")</f>
        <v/>
      </c>
      <c r="O15" s="282"/>
      <c r="P15" s="321"/>
      <c r="Q15" s="322"/>
      <c r="R15" s="322"/>
      <c r="S15" s="323"/>
      <c r="T15" s="324"/>
      <c r="U15" s="324"/>
      <c r="V15" s="325"/>
      <c r="W15" s="326"/>
    </row>
    <row r="16" spans="1:23" ht="44.25" customHeight="1">
      <c r="A16" s="82"/>
      <c r="B16" s="312">
        <v>7</v>
      </c>
      <c r="C16" s="313" t="str">
        <f>IFERROR(VLOOKUP(B16,ﾁｰﾑﾃﾞｰﾀ入力!$C$9:$O$208,4,FALSE),"")</f>
        <v/>
      </c>
      <c r="D16" s="314" t="str">
        <f>IFERROR(VLOOKUP(B16,ﾁｰﾑﾃﾞｰﾀ入力!$C$9:$O$208,5,FALSE),"")</f>
        <v/>
      </c>
      <c r="E16" s="315" t="str">
        <f>IFERROR(VLOOKUP(B16,ﾁｰﾑﾃﾞｰﾀ入力!$C$9:$O$208,6,FALSE),"")</f>
        <v/>
      </c>
      <c r="F16" s="316"/>
      <c r="G16" s="317"/>
      <c r="H16" s="364" t="str">
        <f>IFERROR(VLOOKUP(B16,ﾁｰﾑﾃﾞｰﾀ入力!$C$9:$O$208,11,FALSE),"")</f>
        <v/>
      </c>
      <c r="I16" s="313" t="str">
        <f>IFERROR(VLOOKUP(B16,ﾁｰﾑﾃﾞｰﾀ入力!$C$9:$O$208,7,FALSE),"")</f>
        <v/>
      </c>
      <c r="J16" s="318" t="str">
        <f>IFERROR(VLOOKUP(B16,ﾁｰﾑﾃﾞｰﾀ入力!$C$9:$O$208,10,FALSE),"")</f>
        <v/>
      </c>
      <c r="K16" s="313" t="str">
        <f>IFERROR(VLOOKUP(B16,ﾁｰﾑﾃﾞｰﾀ入力!$C$9:$O$208,8,FALSE),"")</f>
        <v/>
      </c>
      <c r="L16" s="313" t="str">
        <f>IFERROR(VLOOKUP(B16,ﾁｰﾑﾃﾞｰﾀ入力!$C$9:$O$208,9,FALSE),"")</f>
        <v/>
      </c>
      <c r="M16" s="319" t="str">
        <f>IFERROR(VLOOKUP(B16,ﾁｰﾑﾃﾞｰﾀ入力!$C$9:$O$208,12,FALSE),"")</f>
        <v/>
      </c>
      <c r="N16" s="320" t="str">
        <f>IFERROR(VLOOKUP(B16,ﾁｰﾑﾃﾞｰﾀ入力!$C$9:$O$208,13,FALSE),"")</f>
        <v/>
      </c>
      <c r="O16" s="282"/>
      <c r="P16" s="321"/>
      <c r="Q16" s="322"/>
      <c r="R16" s="322"/>
      <c r="S16" s="323"/>
      <c r="T16" s="324"/>
      <c r="U16" s="324"/>
      <c r="V16" s="325"/>
      <c r="W16" s="326"/>
    </row>
    <row r="17" spans="1:23" ht="44.25" customHeight="1">
      <c r="A17" s="82"/>
      <c r="B17" s="312">
        <v>8</v>
      </c>
      <c r="C17" s="313" t="str">
        <f>IFERROR(VLOOKUP(B17,ﾁｰﾑﾃﾞｰﾀ入力!$C$9:$O$208,4,FALSE),"")</f>
        <v/>
      </c>
      <c r="D17" s="314" t="str">
        <f>IFERROR(VLOOKUP(B17,ﾁｰﾑﾃﾞｰﾀ入力!$C$9:$O$208,5,FALSE),"")</f>
        <v/>
      </c>
      <c r="E17" s="315" t="str">
        <f>IFERROR(VLOOKUP(B17,ﾁｰﾑﾃﾞｰﾀ入力!$C$9:$O$208,6,FALSE),"")</f>
        <v/>
      </c>
      <c r="F17" s="316"/>
      <c r="G17" s="317"/>
      <c r="H17" s="364" t="str">
        <f>IFERROR(VLOOKUP(B17,ﾁｰﾑﾃﾞｰﾀ入力!$C$9:$O$208,11,FALSE),"")</f>
        <v/>
      </c>
      <c r="I17" s="313" t="str">
        <f>IFERROR(VLOOKUP(B17,ﾁｰﾑﾃﾞｰﾀ入力!$C$9:$O$208,7,FALSE),"")</f>
        <v/>
      </c>
      <c r="J17" s="318" t="str">
        <f>IFERROR(VLOOKUP(B17,ﾁｰﾑﾃﾞｰﾀ入力!$C$9:$O$208,10,FALSE),"")</f>
        <v/>
      </c>
      <c r="K17" s="313" t="str">
        <f>IFERROR(VLOOKUP(B17,ﾁｰﾑﾃﾞｰﾀ入力!$C$9:$O$208,8,FALSE),"")</f>
        <v/>
      </c>
      <c r="L17" s="313" t="str">
        <f>IFERROR(VLOOKUP(B17,ﾁｰﾑﾃﾞｰﾀ入力!$C$9:$O$208,9,FALSE),"")</f>
        <v/>
      </c>
      <c r="M17" s="319" t="str">
        <f>IFERROR(VLOOKUP(B17,ﾁｰﾑﾃﾞｰﾀ入力!$C$9:$O$208,12,FALSE),"")</f>
        <v/>
      </c>
      <c r="N17" s="320" t="str">
        <f>IFERROR(VLOOKUP(B17,ﾁｰﾑﾃﾞｰﾀ入力!$C$9:$O$208,13,FALSE),"")</f>
        <v/>
      </c>
      <c r="O17" s="282"/>
      <c r="P17" s="321"/>
      <c r="Q17" s="322"/>
      <c r="R17" s="322"/>
      <c r="S17" s="323"/>
      <c r="T17" s="324"/>
      <c r="U17" s="324"/>
      <c r="V17" s="325"/>
      <c r="W17" s="326"/>
    </row>
    <row r="18" spans="1:23" ht="44.25" customHeight="1">
      <c r="A18" s="82"/>
      <c r="B18" s="312">
        <v>9</v>
      </c>
      <c r="C18" s="313" t="str">
        <f>IFERROR(VLOOKUP(B18,ﾁｰﾑﾃﾞｰﾀ入力!$C$9:$O$208,4,FALSE),"")</f>
        <v/>
      </c>
      <c r="D18" s="314" t="str">
        <f>IFERROR(VLOOKUP(B18,ﾁｰﾑﾃﾞｰﾀ入力!$C$9:$O$208,5,FALSE),"")</f>
        <v/>
      </c>
      <c r="E18" s="315" t="str">
        <f>IFERROR(VLOOKUP(B18,ﾁｰﾑﾃﾞｰﾀ入力!$C$9:$O$208,6,FALSE),"")</f>
        <v/>
      </c>
      <c r="F18" s="316"/>
      <c r="G18" s="317"/>
      <c r="H18" s="364" t="str">
        <f>IFERROR(VLOOKUP(B18,ﾁｰﾑﾃﾞｰﾀ入力!$C$9:$O$208,11,FALSE),"")</f>
        <v/>
      </c>
      <c r="I18" s="313" t="str">
        <f>IFERROR(VLOOKUP(B18,ﾁｰﾑﾃﾞｰﾀ入力!$C$9:$O$208,7,FALSE),"")</f>
        <v/>
      </c>
      <c r="J18" s="318" t="str">
        <f>IFERROR(VLOOKUP(B18,ﾁｰﾑﾃﾞｰﾀ入力!$C$9:$O$208,10,FALSE),"")</f>
        <v/>
      </c>
      <c r="K18" s="313" t="str">
        <f>IFERROR(VLOOKUP(B18,ﾁｰﾑﾃﾞｰﾀ入力!$C$9:$O$208,8,FALSE),"")</f>
        <v/>
      </c>
      <c r="L18" s="313" t="str">
        <f>IFERROR(VLOOKUP(B18,ﾁｰﾑﾃﾞｰﾀ入力!$C$9:$O$208,9,FALSE),"")</f>
        <v/>
      </c>
      <c r="M18" s="319" t="str">
        <f>IFERROR(VLOOKUP(B18,ﾁｰﾑﾃﾞｰﾀ入力!$C$9:$O$208,12,FALSE),"")</f>
        <v/>
      </c>
      <c r="N18" s="320" t="str">
        <f>IFERROR(VLOOKUP(B18,ﾁｰﾑﾃﾞｰﾀ入力!$C$9:$O$208,13,FALSE),"")</f>
        <v/>
      </c>
      <c r="O18" s="282"/>
      <c r="P18" s="321"/>
      <c r="Q18" s="322"/>
      <c r="R18" s="322"/>
      <c r="S18" s="323"/>
      <c r="T18" s="324"/>
      <c r="U18" s="324"/>
      <c r="V18" s="325"/>
      <c r="W18" s="326"/>
    </row>
    <row r="19" spans="1:23" ht="44.25" customHeight="1">
      <c r="A19" s="82"/>
      <c r="B19" s="312">
        <v>10</v>
      </c>
      <c r="C19" s="313" t="str">
        <f>IFERROR(VLOOKUP(B19,ﾁｰﾑﾃﾞｰﾀ入力!$C$9:$O$208,4,FALSE),"")</f>
        <v/>
      </c>
      <c r="D19" s="314" t="str">
        <f>IFERROR(VLOOKUP(B19,ﾁｰﾑﾃﾞｰﾀ入力!$C$9:$O$208,5,FALSE),"")</f>
        <v/>
      </c>
      <c r="E19" s="315" t="str">
        <f>IFERROR(VLOOKUP(B19,ﾁｰﾑﾃﾞｰﾀ入力!$C$9:$O$208,6,FALSE),"")</f>
        <v/>
      </c>
      <c r="F19" s="316"/>
      <c r="G19" s="317"/>
      <c r="H19" s="364" t="str">
        <f>IFERROR(VLOOKUP(B19,ﾁｰﾑﾃﾞｰﾀ入力!$C$9:$O$208,11,FALSE),"")</f>
        <v/>
      </c>
      <c r="I19" s="313" t="str">
        <f>IFERROR(VLOOKUP(B19,ﾁｰﾑﾃﾞｰﾀ入力!$C$9:$O$208,7,FALSE),"")</f>
        <v/>
      </c>
      <c r="J19" s="318" t="str">
        <f>IFERROR(VLOOKUP(B19,ﾁｰﾑﾃﾞｰﾀ入力!$C$9:$O$208,10,FALSE),"")</f>
        <v/>
      </c>
      <c r="K19" s="313" t="str">
        <f>IFERROR(VLOOKUP(B19,ﾁｰﾑﾃﾞｰﾀ入力!$C$9:$O$208,8,FALSE),"")</f>
        <v/>
      </c>
      <c r="L19" s="313" t="str">
        <f>IFERROR(VLOOKUP(B19,ﾁｰﾑﾃﾞｰﾀ入力!$C$9:$O$208,9,FALSE),"")</f>
        <v/>
      </c>
      <c r="M19" s="319" t="str">
        <f>IFERROR(VLOOKUP(B19,ﾁｰﾑﾃﾞｰﾀ入力!$C$9:$O$208,12,FALSE),"")</f>
        <v/>
      </c>
      <c r="N19" s="320" t="str">
        <f>IFERROR(VLOOKUP(B19,ﾁｰﾑﾃﾞｰﾀ入力!$C$9:$O$208,13,FALSE),"")</f>
        <v/>
      </c>
      <c r="O19" s="282"/>
      <c r="P19" s="321"/>
      <c r="Q19" s="322"/>
      <c r="R19" s="322"/>
      <c r="S19" s="323"/>
      <c r="T19" s="324"/>
      <c r="U19" s="324"/>
      <c r="V19" s="325"/>
      <c r="W19" s="329"/>
    </row>
    <row r="20" spans="1:23" ht="44.25" customHeight="1" thickBot="1">
      <c r="A20" s="82"/>
      <c r="B20" s="312">
        <v>11</v>
      </c>
      <c r="C20" s="313" t="str">
        <f>IFERROR(VLOOKUP(B20,ﾁｰﾑﾃﾞｰﾀ入力!$C$9:$O$208,4,FALSE),"")</f>
        <v/>
      </c>
      <c r="D20" s="314" t="str">
        <f>IFERROR(VLOOKUP(B20,ﾁｰﾑﾃﾞｰﾀ入力!$C$9:$O$208,5,FALSE),"")</f>
        <v/>
      </c>
      <c r="E20" s="315" t="str">
        <f>IFERROR(VLOOKUP(B20,ﾁｰﾑﾃﾞｰﾀ入力!$C$9:$O$208,6,FALSE),"")</f>
        <v/>
      </c>
      <c r="F20" s="316"/>
      <c r="G20" s="317"/>
      <c r="H20" s="364" t="str">
        <f>IFERROR(VLOOKUP(B20,ﾁｰﾑﾃﾞｰﾀ入力!$C$9:$O$208,11,FALSE),"")</f>
        <v/>
      </c>
      <c r="I20" s="313" t="str">
        <f>IFERROR(VLOOKUP(B20,ﾁｰﾑﾃﾞｰﾀ入力!$C$9:$O$208,7,FALSE),"")</f>
        <v/>
      </c>
      <c r="J20" s="318" t="str">
        <f>IFERROR(VLOOKUP(B20,ﾁｰﾑﾃﾞｰﾀ入力!$C$9:$O$208,10,FALSE),"")</f>
        <v/>
      </c>
      <c r="K20" s="313" t="str">
        <f>IFERROR(VLOOKUP(B20,ﾁｰﾑﾃﾞｰﾀ入力!$C$9:$O$208,8,FALSE),"")</f>
        <v/>
      </c>
      <c r="L20" s="313" t="str">
        <f>IFERROR(VLOOKUP(B20,ﾁｰﾑﾃﾞｰﾀ入力!$C$9:$O$208,9,FALSE),"")</f>
        <v/>
      </c>
      <c r="M20" s="319" t="str">
        <f>IFERROR(VLOOKUP(B20,ﾁｰﾑﾃﾞｰﾀ入力!$C$9:$O$208,12,FALSE),"")</f>
        <v/>
      </c>
      <c r="N20" s="320" t="str">
        <f>IFERROR(VLOOKUP(B20,ﾁｰﾑﾃﾞｰﾀ入力!$C$9:$O$208,13,FALSE),"")</f>
        <v/>
      </c>
      <c r="O20" s="282"/>
      <c r="P20" s="330" t="s">
        <v>108</v>
      </c>
      <c r="Q20" s="331"/>
      <c r="R20" s="331"/>
      <c r="S20" s="331"/>
      <c r="T20" s="331"/>
      <c r="U20" s="331"/>
      <c r="V20" s="331"/>
      <c r="W20" s="332"/>
    </row>
    <row r="21" spans="1:23" ht="44.25" customHeight="1" thickTop="1" thickBot="1">
      <c r="A21" s="82"/>
      <c r="B21" s="312">
        <v>12</v>
      </c>
      <c r="C21" s="313" t="str">
        <f>IFERROR(VLOOKUP(B21,ﾁｰﾑﾃﾞｰﾀ入力!$C$9:$O$208,4,FALSE),"")</f>
        <v/>
      </c>
      <c r="D21" s="314" t="str">
        <f>IFERROR(VLOOKUP(B21,ﾁｰﾑﾃﾞｰﾀ入力!$C$9:$O$208,5,FALSE),"")</f>
        <v/>
      </c>
      <c r="E21" s="315" t="str">
        <f>IFERROR(VLOOKUP(B21,ﾁｰﾑﾃﾞｰﾀ入力!$C$9:$O$208,6,FALSE),"")</f>
        <v/>
      </c>
      <c r="F21" s="316"/>
      <c r="G21" s="317"/>
      <c r="H21" s="364" t="str">
        <f>IFERROR(VLOOKUP(B21,ﾁｰﾑﾃﾞｰﾀ入力!$C$9:$O$208,11,FALSE),"")</f>
        <v/>
      </c>
      <c r="I21" s="313" t="str">
        <f>IFERROR(VLOOKUP(B21,ﾁｰﾑﾃﾞｰﾀ入力!$C$9:$O$208,7,FALSE),"")</f>
        <v/>
      </c>
      <c r="J21" s="318" t="str">
        <f>IFERROR(VLOOKUP(B21,ﾁｰﾑﾃﾞｰﾀ入力!$C$9:$O$208,10,FALSE),"")</f>
        <v/>
      </c>
      <c r="K21" s="313" t="str">
        <f>IFERROR(VLOOKUP(B21,ﾁｰﾑﾃﾞｰﾀ入力!$C$9:$O$208,8,FALSE),"")</f>
        <v/>
      </c>
      <c r="L21" s="313" t="str">
        <f>IFERROR(VLOOKUP(B21,ﾁｰﾑﾃﾞｰﾀ入力!$C$9:$O$208,9,FALSE),"")</f>
        <v/>
      </c>
      <c r="M21" s="319" t="str">
        <f>IFERROR(VLOOKUP(B21,ﾁｰﾑﾃﾞｰﾀ入力!$C$9:$O$208,12,FALSE),"")</f>
        <v/>
      </c>
      <c r="N21" s="320" t="str">
        <f>IFERROR(VLOOKUP(B21,ﾁｰﾑﾃﾞｰﾀ入力!$C$9:$O$208,13,FALSE),"")</f>
        <v/>
      </c>
      <c r="O21" s="282"/>
      <c r="P21" s="282"/>
      <c r="Q21" s="282"/>
      <c r="R21" s="282"/>
      <c r="S21" s="282"/>
      <c r="T21" s="282"/>
      <c r="U21" s="282"/>
      <c r="V21" s="282"/>
      <c r="W21" s="282"/>
    </row>
    <row r="22" spans="1:23" ht="44.25" customHeight="1" thickTop="1">
      <c r="A22" s="82"/>
      <c r="B22" s="312">
        <v>13</v>
      </c>
      <c r="C22" s="313" t="str">
        <f>IFERROR(VLOOKUP(B22,ﾁｰﾑﾃﾞｰﾀ入力!$C$9:$O$208,4,FALSE),"")</f>
        <v/>
      </c>
      <c r="D22" s="314" t="str">
        <f>IFERROR(VLOOKUP(B22,ﾁｰﾑﾃﾞｰﾀ入力!$C$9:$O$208,5,FALSE),"")</f>
        <v/>
      </c>
      <c r="E22" s="315" t="str">
        <f>IFERROR(VLOOKUP(B22,ﾁｰﾑﾃﾞｰﾀ入力!$C$9:$O$208,6,FALSE),"")</f>
        <v/>
      </c>
      <c r="F22" s="316"/>
      <c r="G22" s="317"/>
      <c r="H22" s="364" t="str">
        <f>IFERROR(VLOOKUP(B22,ﾁｰﾑﾃﾞｰﾀ入力!$C$9:$O$208,11,FALSE),"")</f>
        <v/>
      </c>
      <c r="I22" s="313" t="str">
        <f>IFERROR(VLOOKUP(B22,ﾁｰﾑﾃﾞｰﾀ入力!$C$9:$O$208,7,FALSE),"")</f>
        <v/>
      </c>
      <c r="J22" s="318" t="str">
        <f>IFERROR(VLOOKUP(B22,ﾁｰﾑﾃﾞｰﾀ入力!$C$9:$O$208,10,FALSE),"")</f>
        <v/>
      </c>
      <c r="K22" s="313" t="str">
        <f>IFERROR(VLOOKUP(B22,ﾁｰﾑﾃﾞｰﾀ入力!$C$9:$O$208,8,FALSE),"")</f>
        <v/>
      </c>
      <c r="L22" s="313" t="str">
        <f>IFERROR(VLOOKUP(B22,ﾁｰﾑﾃﾞｰﾀ入力!$C$9:$O$208,9,FALSE),"")</f>
        <v/>
      </c>
      <c r="M22" s="319" t="str">
        <f>IFERROR(VLOOKUP(B22,ﾁｰﾑﾃﾞｰﾀ入力!$C$9:$O$208,12,FALSE),"")</f>
        <v/>
      </c>
      <c r="N22" s="320" t="str">
        <f>IFERROR(VLOOKUP(B22,ﾁｰﾑﾃﾞｰﾀ入力!$C$9:$O$208,13,FALSE),"")</f>
        <v/>
      </c>
      <c r="O22" s="282"/>
      <c r="P22" s="333" t="s">
        <v>109</v>
      </c>
      <c r="Q22" s="284"/>
      <c r="R22" s="284"/>
      <c r="S22" s="284"/>
      <c r="T22" s="284"/>
      <c r="U22" s="284"/>
      <c r="V22" s="284"/>
      <c r="W22" s="334"/>
    </row>
    <row r="23" spans="1:23" ht="44.25" customHeight="1" thickBot="1">
      <c r="A23" s="82"/>
      <c r="B23" s="312">
        <v>14</v>
      </c>
      <c r="C23" s="313" t="str">
        <f>IFERROR(VLOOKUP(B23,ﾁｰﾑﾃﾞｰﾀ入力!$C$9:$O$208,4,FALSE),"")</f>
        <v/>
      </c>
      <c r="D23" s="314" t="str">
        <f>IFERROR(VLOOKUP(B23,ﾁｰﾑﾃﾞｰﾀ入力!$C$9:$O$208,5,FALSE),"")</f>
        <v/>
      </c>
      <c r="E23" s="315" t="str">
        <f>IFERROR(VLOOKUP(B23,ﾁｰﾑﾃﾞｰﾀ入力!$C$9:$O$208,6,FALSE),"")</f>
        <v/>
      </c>
      <c r="F23" s="316"/>
      <c r="G23" s="317"/>
      <c r="H23" s="364" t="str">
        <f>IFERROR(VLOOKUP(B23,ﾁｰﾑﾃﾞｰﾀ入力!$C$9:$O$208,11,FALSE),"")</f>
        <v/>
      </c>
      <c r="I23" s="313" t="str">
        <f>IFERROR(VLOOKUP(B23,ﾁｰﾑﾃﾞｰﾀ入力!$C$9:$O$208,7,FALSE),"")</f>
        <v/>
      </c>
      <c r="J23" s="318" t="str">
        <f>IFERROR(VLOOKUP(B23,ﾁｰﾑﾃﾞｰﾀ入力!$C$9:$O$208,10,FALSE),"")</f>
        <v/>
      </c>
      <c r="K23" s="313" t="str">
        <f>IFERROR(VLOOKUP(B23,ﾁｰﾑﾃﾞｰﾀ入力!$C$9:$O$208,8,FALSE),"")</f>
        <v/>
      </c>
      <c r="L23" s="313" t="str">
        <f>IFERROR(VLOOKUP(B23,ﾁｰﾑﾃﾞｰﾀ入力!$C$9:$O$208,9,FALSE),"")</f>
        <v/>
      </c>
      <c r="M23" s="319" t="str">
        <f>IFERROR(VLOOKUP(B23,ﾁｰﾑﾃﾞｰﾀ入力!$C$9:$O$208,12,FALSE),"")</f>
        <v/>
      </c>
      <c r="N23" s="320" t="str">
        <f>IFERROR(VLOOKUP(B23,ﾁｰﾑﾃﾞｰﾀ入力!$C$9:$O$208,13,FALSE),"")</f>
        <v/>
      </c>
      <c r="O23" s="282"/>
      <c r="P23" s="335" t="s">
        <v>110</v>
      </c>
      <c r="Q23" s="294"/>
      <c r="R23" s="294" t="s">
        <v>10</v>
      </c>
      <c r="S23" s="294"/>
      <c r="T23" s="294" t="s">
        <v>111</v>
      </c>
      <c r="U23" s="294"/>
      <c r="V23" s="294" t="s">
        <v>112</v>
      </c>
      <c r="W23" s="336"/>
    </row>
    <row r="24" spans="1:23" ht="44.25" customHeight="1" thickTop="1">
      <c r="A24" s="82"/>
      <c r="B24" s="312">
        <v>15</v>
      </c>
      <c r="C24" s="313" t="str">
        <f>IFERROR(VLOOKUP(B24,ﾁｰﾑﾃﾞｰﾀ入力!$C$9:$O$208,4,FALSE),"")</f>
        <v/>
      </c>
      <c r="D24" s="314" t="str">
        <f>IFERROR(VLOOKUP(B24,ﾁｰﾑﾃﾞｰﾀ入力!$C$9:$O$208,5,FALSE),"")</f>
        <v/>
      </c>
      <c r="E24" s="315" t="str">
        <f>IFERROR(VLOOKUP(B24,ﾁｰﾑﾃﾞｰﾀ入力!$C$9:$O$208,6,FALSE),"")</f>
        <v/>
      </c>
      <c r="F24" s="316"/>
      <c r="G24" s="317"/>
      <c r="H24" s="364" t="str">
        <f>IFERROR(VLOOKUP(B24,ﾁｰﾑﾃﾞｰﾀ入力!$C$9:$O$208,11,FALSE),"")</f>
        <v/>
      </c>
      <c r="I24" s="313" t="str">
        <f>IFERROR(VLOOKUP(B24,ﾁｰﾑﾃﾞｰﾀ入力!$C$9:$O$208,7,FALSE),"")</f>
        <v/>
      </c>
      <c r="J24" s="318" t="str">
        <f>IFERROR(VLOOKUP(B24,ﾁｰﾑﾃﾞｰﾀ入力!$C$9:$O$208,10,FALSE),"")</f>
        <v/>
      </c>
      <c r="K24" s="313" t="str">
        <f>IFERROR(VLOOKUP(B24,ﾁｰﾑﾃﾞｰﾀ入力!$C$9:$O$208,8,FALSE),"")</f>
        <v/>
      </c>
      <c r="L24" s="313" t="str">
        <f>IFERROR(VLOOKUP(B24,ﾁｰﾑﾃﾞｰﾀ入力!$C$9:$O$208,9,FALSE),"")</f>
        <v/>
      </c>
      <c r="M24" s="319" t="str">
        <f>IFERROR(VLOOKUP(B24,ﾁｰﾑﾃﾞｰﾀ入力!$C$9:$O$208,12,FALSE),"")</f>
        <v/>
      </c>
      <c r="N24" s="320" t="str">
        <f>IFERROR(VLOOKUP(B24,ﾁｰﾑﾃﾞｰﾀ入力!$C$9:$O$208,13,FALSE),"")</f>
        <v/>
      </c>
      <c r="O24" s="282"/>
      <c r="P24" s="337" t="s">
        <v>113</v>
      </c>
      <c r="Q24" s="338" t="s">
        <v>114</v>
      </c>
      <c r="R24" s="339"/>
      <c r="S24" s="339"/>
      <c r="T24" s="339"/>
      <c r="U24" s="339"/>
      <c r="V24" s="339"/>
      <c r="W24" s="340"/>
    </row>
    <row r="25" spans="1:23" ht="44.25" customHeight="1">
      <c r="A25" s="82"/>
      <c r="B25" s="312">
        <v>16</v>
      </c>
      <c r="C25" s="313" t="str">
        <f>IFERROR(VLOOKUP(B25,ﾁｰﾑﾃﾞｰﾀ入力!$C$9:$O$208,4,FALSE),"")</f>
        <v/>
      </c>
      <c r="D25" s="314" t="str">
        <f>IFERROR(VLOOKUP(B25,ﾁｰﾑﾃﾞｰﾀ入力!$C$9:$O$208,5,FALSE),"")</f>
        <v/>
      </c>
      <c r="E25" s="315" t="str">
        <f>IFERROR(VLOOKUP(B25,ﾁｰﾑﾃﾞｰﾀ入力!$C$9:$O$208,6,FALSE),"")</f>
        <v/>
      </c>
      <c r="F25" s="316"/>
      <c r="G25" s="317"/>
      <c r="H25" s="364" t="str">
        <f>IFERROR(VLOOKUP(B25,ﾁｰﾑﾃﾞｰﾀ入力!$C$9:$O$208,11,FALSE),"")</f>
        <v/>
      </c>
      <c r="I25" s="313" t="str">
        <f>IFERROR(VLOOKUP(B25,ﾁｰﾑﾃﾞｰﾀ入力!$C$9:$O$208,7,FALSE),"")</f>
        <v/>
      </c>
      <c r="J25" s="318" t="str">
        <f>IFERROR(VLOOKUP(B25,ﾁｰﾑﾃﾞｰﾀ入力!$C$9:$O$208,10,FALSE),"")</f>
        <v/>
      </c>
      <c r="K25" s="313" t="str">
        <f>IFERROR(VLOOKUP(B25,ﾁｰﾑﾃﾞｰﾀ入力!$C$9:$O$208,8,FALSE),"")</f>
        <v/>
      </c>
      <c r="L25" s="313" t="str">
        <f>IFERROR(VLOOKUP(B25,ﾁｰﾑﾃﾞｰﾀ入力!$C$9:$O$208,9,FALSE),"")</f>
        <v/>
      </c>
      <c r="M25" s="319" t="str">
        <f>IFERROR(VLOOKUP(B25,ﾁｰﾑﾃﾞｰﾀ入力!$C$9:$O$208,12,FALSE),"")</f>
        <v/>
      </c>
      <c r="N25" s="320" t="str">
        <f>IFERROR(VLOOKUP(B25,ﾁｰﾑﾃﾞｰﾀ入力!$C$9:$O$208,13,FALSE),"")</f>
        <v/>
      </c>
      <c r="O25" s="282"/>
      <c r="P25" s="341"/>
      <c r="Q25" s="342" t="s">
        <v>115</v>
      </c>
      <c r="R25" s="343"/>
      <c r="S25" s="343"/>
      <c r="T25" s="343"/>
      <c r="U25" s="343"/>
      <c r="V25" s="343"/>
      <c r="W25" s="344"/>
    </row>
    <row r="26" spans="1:23" ht="44.25" customHeight="1">
      <c r="A26" s="82"/>
      <c r="B26" s="312">
        <v>17</v>
      </c>
      <c r="C26" s="313" t="str">
        <f>IFERROR(VLOOKUP(B26,ﾁｰﾑﾃﾞｰﾀ入力!$C$9:$O$208,4,FALSE),"")</f>
        <v/>
      </c>
      <c r="D26" s="314" t="str">
        <f>IFERROR(VLOOKUP(B26,ﾁｰﾑﾃﾞｰﾀ入力!$C$9:$O$208,5,FALSE),"")</f>
        <v/>
      </c>
      <c r="E26" s="315" t="str">
        <f>IFERROR(VLOOKUP(B26,ﾁｰﾑﾃﾞｰﾀ入力!$C$9:$O$208,6,FALSE),"")</f>
        <v/>
      </c>
      <c r="F26" s="316"/>
      <c r="G26" s="317"/>
      <c r="H26" s="364" t="str">
        <f>IFERROR(VLOOKUP(B26,ﾁｰﾑﾃﾞｰﾀ入力!$C$9:$O$208,11,FALSE),"")</f>
        <v/>
      </c>
      <c r="I26" s="313" t="str">
        <f>IFERROR(VLOOKUP(B26,ﾁｰﾑﾃﾞｰﾀ入力!$C$9:$O$208,7,FALSE),"")</f>
        <v/>
      </c>
      <c r="J26" s="318" t="str">
        <f>IFERROR(VLOOKUP(B26,ﾁｰﾑﾃﾞｰﾀ入力!$C$9:$O$208,10,FALSE),"")</f>
        <v/>
      </c>
      <c r="K26" s="313" t="str">
        <f>IFERROR(VLOOKUP(B26,ﾁｰﾑﾃﾞｰﾀ入力!$C$9:$O$208,8,FALSE),"")</f>
        <v/>
      </c>
      <c r="L26" s="313" t="str">
        <f>IFERROR(VLOOKUP(B26,ﾁｰﾑﾃﾞｰﾀ入力!$C$9:$O$208,9,FALSE),"")</f>
        <v/>
      </c>
      <c r="M26" s="319" t="str">
        <f>IFERROR(VLOOKUP(B26,ﾁｰﾑﾃﾞｰﾀ入力!$C$9:$O$208,12,FALSE),"")</f>
        <v/>
      </c>
      <c r="N26" s="320" t="str">
        <f>IFERROR(VLOOKUP(B26,ﾁｰﾑﾃﾞｰﾀ入力!$C$9:$O$208,13,FALSE),"")</f>
        <v/>
      </c>
      <c r="O26" s="282"/>
      <c r="P26" s="345" t="s">
        <v>116</v>
      </c>
      <c r="Q26" s="346" t="s">
        <v>114</v>
      </c>
      <c r="R26" s="347"/>
      <c r="S26" s="347"/>
      <c r="T26" s="347"/>
      <c r="U26" s="347"/>
      <c r="V26" s="347"/>
      <c r="W26" s="348"/>
    </row>
    <row r="27" spans="1:23" ht="44.25" customHeight="1" thickBot="1">
      <c r="A27" s="82"/>
      <c r="B27" s="312">
        <v>18</v>
      </c>
      <c r="C27" s="313" t="str">
        <f>IFERROR(VLOOKUP(B27,ﾁｰﾑﾃﾞｰﾀ入力!$C$9:$O$208,4,FALSE),"")</f>
        <v/>
      </c>
      <c r="D27" s="314" t="str">
        <f>IFERROR(VLOOKUP(B27,ﾁｰﾑﾃﾞｰﾀ入力!$C$9:$O$208,5,FALSE),"")</f>
        <v/>
      </c>
      <c r="E27" s="315" t="str">
        <f>IFERROR(VLOOKUP(B27,ﾁｰﾑﾃﾞｰﾀ入力!$C$9:$O$208,6,FALSE),"")</f>
        <v/>
      </c>
      <c r="F27" s="316"/>
      <c r="G27" s="317"/>
      <c r="H27" s="364" t="str">
        <f>IFERROR(VLOOKUP(B27,ﾁｰﾑﾃﾞｰﾀ入力!$C$9:$O$208,11,FALSE),"")</f>
        <v/>
      </c>
      <c r="I27" s="313" t="str">
        <f>IFERROR(VLOOKUP(B27,ﾁｰﾑﾃﾞｰﾀ入力!$C$9:$O$208,7,FALSE),"")</f>
        <v/>
      </c>
      <c r="J27" s="318" t="str">
        <f>IFERROR(VLOOKUP(B27,ﾁｰﾑﾃﾞｰﾀ入力!$C$9:$O$208,10,FALSE),"")</f>
        <v/>
      </c>
      <c r="K27" s="313" t="str">
        <f>IFERROR(VLOOKUP(B27,ﾁｰﾑﾃﾞｰﾀ入力!$C$9:$O$208,8,FALSE),"")</f>
        <v/>
      </c>
      <c r="L27" s="313" t="str">
        <f>IFERROR(VLOOKUP(B27,ﾁｰﾑﾃﾞｰﾀ入力!$C$9:$O$208,9,FALSE),"")</f>
        <v/>
      </c>
      <c r="M27" s="319" t="str">
        <f>IFERROR(VLOOKUP(B27,ﾁｰﾑﾃﾞｰﾀ入力!$C$9:$O$208,12,FALSE),"")</f>
        <v/>
      </c>
      <c r="N27" s="320" t="str">
        <f>IFERROR(VLOOKUP(B27,ﾁｰﾑﾃﾞｰﾀ入力!$C$9:$O$208,13,FALSE),"")</f>
        <v/>
      </c>
      <c r="O27" s="282"/>
      <c r="P27" s="349"/>
      <c r="Q27" s="350" t="s">
        <v>115</v>
      </c>
      <c r="R27" s="351"/>
      <c r="S27" s="351"/>
      <c r="T27" s="351"/>
      <c r="U27" s="351"/>
      <c r="V27" s="351"/>
      <c r="W27" s="352"/>
    </row>
    <row r="28" spans="1:23" ht="44.25" customHeight="1" thickTop="1">
      <c r="A28" s="82"/>
      <c r="B28" s="312">
        <v>19</v>
      </c>
      <c r="C28" s="313" t="str">
        <f>IFERROR(VLOOKUP(B28,ﾁｰﾑﾃﾞｰﾀ入力!$C$9:$O$208,4,FALSE),"")</f>
        <v/>
      </c>
      <c r="D28" s="314" t="str">
        <f>IFERROR(VLOOKUP(B28,ﾁｰﾑﾃﾞｰﾀ入力!$C$9:$O$208,5,FALSE),"")</f>
        <v/>
      </c>
      <c r="E28" s="315" t="str">
        <f>IFERROR(VLOOKUP(B28,ﾁｰﾑﾃﾞｰﾀ入力!$C$9:$O$208,6,FALSE),"")</f>
        <v/>
      </c>
      <c r="F28" s="316"/>
      <c r="G28" s="317"/>
      <c r="H28" s="364" t="str">
        <f>IFERROR(VLOOKUP(B28,ﾁｰﾑﾃﾞｰﾀ入力!$C$9:$O$208,11,FALSE),"")</f>
        <v/>
      </c>
      <c r="I28" s="313" t="str">
        <f>IFERROR(VLOOKUP(B28,ﾁｰﾑﾃﾞｰﾀ入力!$C$9:$O$208,7,FALSE),"")</f>
        <v/>
      </c>
      <c r="J28" s="318" t="str">
        <f>IFERROR(VLOOKUP(B28,ﾁｰﾑﾃﾞｰﾀ入力!$C$9:$O$208,10,FALSE),"")</f>
        <v/>
      </c>
      <c r="K28" s="313" t="str">
        <f>IFERROR(VLOOKUP(B28,ﾁｰﾑﾃﾞｰﾀ入力!$C$9:$O$208,8,FALSE),"")</f>
        <v/>
      </c>
      <c r="L28" s="313" t="str">
        <f>IFERROR(VLOOKUP(B28,ﾁｰﾑﾃﾞｰﾀ入力!$C$9:$O$208,9,FALSE),"")</f>
        <v/>
      </c>
      <c r="M28" s="319" t="str">
        <f>IFERROR(VLOOKUP(B28,ﾁｰﾑﾃﾞｰﾀ入力!$C$9:$O$208,12,FALSE),"")</f>
        <v/>
      </c>
      <c r="N28" s="320" t="str">
        <f>IFERROR(VLOOKUP(B28,ﾁｰﾑﾃﾞｰﾀ入力!$C$9:$O$208,13,FALSE),"")</f>
        <v/>
      </c>
      <c r="O28" s="282"/>
    </row>
    <row r="29" spans="1:23" ht="44.25" customHeight="1">
      <c r="A29" s="82"/>
      <c r="B29" s="312">
        <v>20</v>
      </c>
      <c r="C29" s="313" t="str">
        <f>IFERROR(VLOOKUP(B29,ﾁｰﾑﾃﾞｰﾀ入力!$C$9:$O$208,4,FALSE),"")</f>
        <v/>
      </c>
      <c r="D29" s="314" t="str">
        <f>IFERROR(VLOOKUP(B29,ﾁｰﾑﾃﾞｰﾀ入力!$C$9:$O$208,5,FALSE),"")</f>
        <v/>
      </c>
      <c r="E29" s="315" t="str">
        <f>IFERROR(VLOOKUP(B29,ﾁｰﾑﾃﾞｰﾀ入力!$C$9:$O$208,6,FALSE),"")</f>
        <v/>
      </c>
      <c r="F29" s="316"/>
      <c r="G29" s="317"/>
      <c r="H29" s="364" t="str">
        <f>IFERROR(VLOOKUP(B29,ﾁｰﾑﾃﾞｰﾀ入力!$C$9:$O$208,11,FALSE),"")</f>
        <v/>
      </c>
      <c r="I29" s="313" t="str">
        <f>IFERROR(VLOOKUP(B29,ﾁｰﾑﾃﾞｰﾀ入力!$C$9:$O$208,7,FALSE),"")</f>
        <v/>
      </c>
      <c r="J29" s="318" t="str">
        <f>IFERROR(VLOOKUP(B29,ﾁｰﾑﾃﾞｰﾀ入力!$C$9:$O$208,10,FALSE),"")</f>
        <v/>
      </c>
      <c r="K29" s="313" t="str">
        <f>IFERROR(VLOOKUP(B29,ﾁｰﾑﾃﾞｰﾀ入力!$C$9:$O$208,8,FALSE),"")</f>
        <v/>
      </c>
      <c r="L29" s="313" t="str">
        <f>IFERROR(VLOOKUP(B29,ﾁｰﾑﾃﾞｰﾀ入力!$C$9:$O$208,9,FALSE),"")</f>
        <v/>
      </c>
      <c r="M29" s="319" t="str">
        <f>IFERROR(VLOOKUP(B29,ﾁｰﾑﾃﾞｰﾀ入力!$C$9:$O$208,12,FALSE),"")</f>
        <v/>
      </c>
      <c r="N29" s="320" t="str">
        <f>IFERROR(VLOOKUP(B29,ﾁｰﾑﾃﾞｰﾀ入力!$C$9:$O$208,13,FALSE),"")</f>
        <v/>
      </c>
      <c r="O29" s="282"/>
    </row>
    <row r="30" spans="1:23" ht="44.25" customHeight="1">
      <c r="A30" s="82"/>
      <c r="B30" s="312">
        <v>21</v>
      </c>
      <c r="C30" s="313" t="str">
        <f>IFERROR(VLOOKUP(B30,ﾁｰﾑﾃﾞｰﾀ入力!$C$9:$O$208,4,FALSE),"")</f>
        <v/>
      </c>
      <c r="D30" s="314" t="str">
        <f>IFERROR(VLOOKUP(B30,ﾁｰﾑﾃﾞｰﾀ入力!$C$9:$O$208,5,FALSE),"")</f>
        <v/>
      </c>
      <c r="E30" s="315" t="str">
        <f>IFERROR(VLOOKUP(B30,ﾁｰﾑﾃﾞｰﾀ入力!$C$9:$O$208,6,FALSE),"")</f>
        <v/>
      </c>
      <c r="F30" s="316"/>
      <c r="G30" s="317"/>
      <c r="H30" s="364" t="str">
        <f>IFERROR(VLOOKUP(B30,ﾁｰﾑﾃﾞｰﾀ入力!$C$9:$O$208,11,FALSE),"")</f>
        <v/>
      </c>
      <c r="I30" s="313" t="str">
        <f>IFERROR(VLOOKUP(B30,ﾁｰﾑﾃﾞｰﾀ入力!$C$9:$O$208,7,FALSE),"")</f>
        <v/>
      </c>
      <c r="J30" s="318" t="str">
        <f>IFERROR(VLOOKUP(B30,ﾁｰﾑﾃﾞｰﾀ入力!$C$9:$O$208,10,FALSE),"")</f>
        <v/>
      </c>
      <c r="K30" s="313" t="str">
        <f>IFERROR(VLOOKUP(B30,ﾁｰﾑﾃﾞｰﾀ入力!$C$9:$O$208,8,FALSE),"")</f>
        <v/>
      </c>
      <c r="L30" s="313" t="str">
        <f>IFERROR(VLOOKUP(B30,ﾁｰﾑﾃﾞｰﾀ入力!$C$9:$O$208,9,FALSE),"")</f>
        <v/>
      </c>
      <c r="M30" s="319" t="str">
        <f>IFERROR(VLOOKUP(B30,ﾁｰﾑﾃﾞｰﾀ入力!$C$9:$O$208,12,FALSE),"")</f>
        <v/>
      </c>
      <c r="N30" s="320" t="str">
        <f>IFERROR(VLOOKUP(B30,ﾁｰﾑﾃﾞｰﾀ入力!$C$9:$O$208,13,FALSE),"")</f>
        <v/>
      </c>
      <c r="O30" s="282"/>
      <c r="P30" s="282"/>
      <c r="Q30" s="282"/>
      <c r="R30" s="282"/>
      <c r="S30" s="282"/>
      <c r="T30" s="282"/>
      <c r="U30" s="282"/>
      <c r="V30" s="282"/>
      <c r="W30" s="282"/>
    </row>
    <row r="31" spans="1:23" ht="44.25" customHeight="1">
      <c r="A31" s="82"/>
      <c r="B31" s="312">
        <v>22</v>
      </c>
      <c r="C31" s="313" t="str">
        <f>IFERROR(VLOOKUP(B31,ﾁｰﾑﾃﾞｰﾀ入力!$C$9:$O$208,4,FALSE),"")</f>
        <v/>
      </c>
      <c r="D31" s="314" t="str">
        <f>IFERROR(VLOOKUP(B31,ﾁｰﾑﾃﾞｰﾀ入力!$C$9:$O$208,5,FALSE),"")</f>
        <v/>
      </c>
      <c r="E31" s="315" t="str">
        <f>IFERROR(VLOOKUP(B31,ﾁｰﾑﾃﾞｰﾀ入力!$C$9:$O$208,6,FALSE),"")</f>
        <v/>
      </c>
      <c r="F31" s="316"/>
      <c r="G31" s="317"/>
      <c r="H31" s="364" t="str">
        <f>IFERROR(VLOOKUP(B31,ﾁｰﾑﾃﾞｰﾀ入力!$C$9:$O$208,11,FALSE),"")</f>
        <v/>
      </c>
      <c r="I31" s="313" t="str">
        <f>IFERROR(VLOOKUP(B31,ﾁｰﾑﾃﾞｰﾀ入力!$C$9:$O$208,7,FALSE),"")</f>
        <v/>
      </c>
      <c r="J31" s="318" t="str">
        <f>IFERROR(VLOOKUP(B31,ﾁｰﾑﾃﾞｰﾀ入力!$C$9:$O$208,10,FALSE),"")</f>
        <v/>
      </c>
      <c r="K31" s="313" t="str">
        <f>IFERROR(VLOOKUP(B31,ﾁｰﾑﾃﾞｰﾀ入力!$C$9:$O$208,8,FALSE),"")</f>
        <v/>
      </c>
      <c r="L31" s="313" t="str">
        <f>IFERROR(VLOOKUP(B31,ﾁｰﾑﾃﾞｰﾀ入力!$C$9:$O$208,9,FALSE),"")</f>
        <v/>
      </c>
      <c r="M31" s="319" t="str">
        <f>IFERROR(VLOOKUP(B31,ﾁｰﾑﾃﾞｰﾀ入力!$C$9:$O$208,12,FALSE),"")</f>
        <v/>
      </c>
      <c r="N31" s="320" t="str">
        <f>IFERROR(VLOOKUP(B31,ﾁｰﾑﾃﾞｰﾀ入力!$C$9:$O$208,13,FALSE),"")</f>
        <v/>
      </c>
      <c r="O31" s="282"/>
      <c r="P31" s="282"/>
      <c r="Q31" s="282"/>
      <c r="R31" s="282"/>
      <c r="S31" s="282"/>
      <c r="T31" s="282"/>
      <c r="U31" s="282"/>
      <c r="V31" s="282"/>
      <c r="W31" s="282"/>
    </row>
    <row r="32" spans="1:23" ht="44.25" customHeight="1">
      <c r="A32" s="82"/>
      <c r="B32" s="312">
        <v>23</v>
      </c>
      <c r="C32" s="313" t="str">
        <f>IFERROR(VLOOKUP(B32,ﾁｰﾑﾃﾞｰﾀ入力!$C$9:$O$208,4,FALSE),"")</f>
        <v/>
      </c>
      <c r="D32" s="314" t="str">
        <f>IFERROR(VLOOKUP(B32,ﾁｰﾑﾃﾞｰﾀ入力!$C$9:$O$208,5,FALSE),"")</f>
        <v/>
      </c>
      <c r="E32" s="315" t="str">
        <f>IFERROR(VLOOKUP(B32,ﾁｰﾑﾃﾞｰﾀ入力!$C$9:$O$208,6,FALSE),"")</f>
        <v/>
      </c>
      <c r="F32" s="316"/>
      <c r="G32" s="317"/>
      <c r="H32" s="364" t="str">
        <f>IFERROR(VLOOKUP(B32,ﾁｰﾑﾃﾞｰﾀ入力!$C$9:$O$208,11,FALSE),"")</f>
        <v/>
      </c>
      <c r="I32" s="313" t="str">
        <f>IFERROR(VLOOKUP(B32,ﾁｰﾑﾃﾞｰﾀ入力!$C$9:$O$208,7,FALSE),"")</f>
        <v/>
      </c>
      <c r="J32" s="318" t="str">
        <f>IFERROR(VLOOKUP(B32,ﾁｰﾑﾃﾞｰﾀ入力!$C$9:$O$208,10,FALSE),"")</f>
        <v/>
      </c>
      <c r="K32" s="313" t="str">
        <f>IFERROR(VLOOKUP(B32,ﾁｰﾑﾃﾞｰﾀ入力!$C$9:$O$208,8,FALSE),"")</f>
        <v/>
      </c>
      <c r="L32" s="313" t="str">
        <f>IFERROR(VLOOKUP(B32,ﾁｰﾑﾃﾞｰﾀ入力!$C$9:$O$208,9,FALSE),"")</f>
        <v/>
      </c>
      <c r="M32" s="319" t="str">
        <f>IFERROR(VLOOKUP(B32,ﾁｰﾑﾃﾞｰﾀ入力!$C$9:$O$208,12,FALSE),"")</f>
        <v/>
      </c>
      <c r="N32" s="320" t="str">
        <f>IFERROR(VLOOKUP(B32,ﾁｰﾑﾃﾞｰﾀ入力!$C$9:$O$208,13,FALSE),"")</f>
        <v/>
      </c>
      <c r="O32" s="282"/>
    </row>
    <row r="33" spans="1:23" ht="44.25" customHeight="1" thickBot="1">
      <c r="A33" s="82"/>
      <c r="B33" s="312">
        <v>24</v>
      </c>
      <c r="C33" s="313" t="str">
        <f>IFERROR(VLOOKUP(B33,ﾁｰﾑﾃﾞｰﾀ入力!$C$9:$O$208,4,FALSE),"")</f>
        <v/>
      </c>
      <c r="D33" s="314" t="str">
        <f>IFERROR(VLOOKUP(B33,ﾁｰﾑﾃﾞｰﾀ入力!$C$9:$O$208,5,FALSE),"")</f>
        <v/>
      </c>
      <c r="E33" s="315" t="str">
        <f>IFERROR(VLOOKUP(B33,ﾁｰﾑﾃﾞｰﾀ入力!$C$9:$O$208,6,FALSE),"")</f>
        <v/>
      </c>
      <c r="F33" s="316"/>
      <c r="G33" s="317"/>
      <c r="H33" s="364" t="str">
        <f>IFERROR(VLOOKUP(B33,ﾁｰﾑﾃﾞｰﾀ入力!$C$9:$O$208,11,FALSE),"")</f>
        <v/>
      </c>
      <c r="I33" s="313" t="str">
        <f>IFERROR(VLOOKUP(B33,ﾁｰﾑﾃﾞｰﾀ入力!$C$9:$O$208,7,FALSE),"")</f>
        <v/>
      </c>
      <c r="J33" s="318" t="str">
        <f>IFERROR(VLOOKUP(B33,ﾁｰﾑﾃﾞｰﾀ入力!$C$9:$O$208,10,FALSE),"")</f>
        <v/>
      </c>
      <c r="K33" s="313" t="str">
        <f>IFERROR(VLOOKUP(B33,ﾁｰﾑﾃﾞｰﾀ入力!$C$9:$O$208,8,FALSE),"")</f>
        <v/>
      </c>
      <c r="L33" s="313" t="str">
        <f>IFERROR(VLOOKUP(B33,ﾁｰﾑﾃﾞｰﾀ入力!$C$9:$O$208,9,FALSE),"")</f>
        <v/>
      </c>
      <c r="M33" s="319" t="str">
        <f>IFERROR(VLOOKUP(B33,ﾁｰﾑﾃﾞｰﾀ入力!$C$9:$O$208,12,FALSE),"")</f>
        <v/>
      </c>
      <c r="N33" s="320" t="str">
        <f>IFERROR(VLOOKUP(B33,ﾁｰﾑﾃﾞｰﾀ入力!$C$9:$O$208,13,FALSE),"")</f>
        <v/>
      </c>
      <c r="O33" s="282"/>
      <c r="P33" s="353" t="s">
        <v>117</v>
      </c>
      <c r="Q33" s="353"/>
      <c r="R33" s="353"/>
      <c r="S33" s="353"/>
      <c r="T33" s="353"/>
      <c r="U33" s="353"/>
      <c r="V33" s="353"/>
      <c r="W33" s="353"/>
    </row>
    <row r="34" spans="1:23" ht="44.25" customHeight="1" thickTop="1">
      <c r="A34" s="82"/>
      <c r="B34" s="312">
        <v>25</v>
      </c>
      <c r="C34" s="313" t="str">
        <f>IFERROR(VLOOKUP(B34,ﾁｰﾑﾃﾞｰﾀ入力!$C$9:$O$208,4,FALSE),"")</f>
        <v/>
      </c>
      <c r="D34" s="314" t="str">
        <f>IFERROR(VLOOKUP(B34,ﾁｰﾑﾃﾞｰﾀ入力!$C$9:$O$208,5,FALSE),"")</f>
        <v/>
      </c>
      <c r="E34" s="315" t="str">
        <f>IFERROR(VLOOKUP(B34,ﾁｰﾑﾃﾞｰﾀ入力!$C$9:$O$208,6,FALSE),"")</f>
        <v/>
      </c>
      <c r="F34" s="316"/>
      <c r="G34" s="317"/>
      <c r="H34" s="364" t="str">
        <f>IFERROR(VLOOKUP(B34,ﾁｰﾑﾃﾞｰﾀ入力!$C$9:$O$208,11,FALSE),"")</f>
        <v/>
      </c>
      <c r="I34" s="313" t="str">
        <f>IFERROR(VLOOKUP(B34,ﾁｰﾑﾃﾞｰﾀ入力!$C$9:$O$208,7,FALSE),"")</f>
        <v/>
      </c>
      <c r="J34" s="318" t="str">
        <f>IFERROR(VLOOKUP(B34,ﾁｰﾑﾃﾞｰﾀ入力!$C$9:$O$208,10,FALSE),"")</f>
        <v/>
      </c>
      <c r="K34" s="313" t="str">
        <f>IFERROR(VLOOKUP(B34,ﾁｰﾑﾃﾞｰﾀ入力!$C$9:$O$208,8,FALSE),"")</f>
        <v/>
      </c>
      <c r="L34" s="313" t="str">
        <f>IFERROR(VLOOKUP(B34,ﾁｰﾑﾃﾞｰﾀ入力!$C$9:$O$208,9,FALSE),"")</f>
        <v/>
      </c>
      <c r="M34" s="319" t="str">
        <f>IFERROR(VLOOKUP(B34,ﾁｰﾑﾃﾞｰﾀ入力!$C$9:$O$208,12,FALSE),"")</f>
        <v/>
      </c>
      <c r="N34" s="320" t="str">
        <f>IFERROR(VLOOKUP(B34,ﾁｰﾑﾃﾞｰﾀ入力!$C$9:$O$208,13,FALSE),"")</f>
        <v/>
      </c>
      <c r="O34" s="282"/>
      <c r="P34" s="282"/>
      <c r="Q34" s="282"/>
      <c r="R34" s="282"/>
      <c r="S34" s="282"/>
      <c r="T34" s="282"/>
      <c r="U34" s="282"/>
      <c r="V34" s="282"/>
      <c r="W34" s="282"/>
    </row>
    <row r="35" spans="1:23" ht="44.25" customHeight="1">
      <c r="A35" s="82"/>
      <c r="B35" s="312">
        <v>26</v>
      </c>
      <c r="C35" s="313" t="str">
        <f>IFERROR(VLOOKUP(B35,ﾁｰﾑﾃﾞｰﾀ入力!$C$9:$O$208,4,FALSE),"")</f>
        <v/>
      </c>
      <c r="D35" s="314" t="str">
        <f>IFERROR(VLOOKUP(B35,ﾁｰﾑﾃﾞｰﾀ入力!$C$9:$O$208,5,FALSE),"")</f>
        <v/>
      </c>
      <c r="E35" s="315" t="str">
        <f>IFERROR(VLOOKUP(B35,ﾁｰﾑﾃﾞｰﾀ入力!$C$9:$O$208,6,FALSE),"")</f>
        <v/>
      </c>
      <c r="F35" s="316"/>
      <c r="G35" s="317"/>
      <c r="H35" s="364" t="str">
        <f>IFERROR(VLOOKUP(B35,ﾁｰﾑﾃﾞｰﾀ入力!$C$9:$O$208,11,FALSE),"")</f>
        <v/>
      </c>
      <c r="I35" s="313" t="str">
        <f>IFERROR(VLOOKUP(B35,ﾁｰﾑﾃﾞｰﾀ入力!$C$9:$O$208,7,FALSE),"")</f>
        <v/>
      </c>
      <c r="J35" s="318" t="str">
        <f>IFERROR(VLOOKUP(B35,ﾁｰﾑﾃﾞｰﾀ入力!$C$9:$O$208,10,FALSE),"")</f>
        <v/>
      </c>
      <c r="K35" s="313" t="str">
        <f>IFERROR(VLOOKUP(B35,ﾁｰﾑﾃﾞｰﾀ入力!$C$9:$O$208,8,FALSE),"")</f>
        <v/>
      </c>
      <c r="L35" s="313" t="str">
        <f>IFERROR(VLOOKUP(B35,ﾁｰﾑﾃﾞｰﾀ入力!$C$9:$O$208,9,FALSE),"")</f>
        <v/>
      </c>
      <c r="M35" s="319" t="str">
        <f>IFERROR(VLOOKUP(B35,ﾁｰﾑﾃﾞｰﾀ入力!$C$9:$O$208,12,FALSE),"")</f>
        <v/>
      </c>
      <c r="N35" s="320" t="str">
        <f>IFERROR(VLOOKUP(B35,ﾁｰﾑﾃﾞｰﾀ入力!$C$9:$O$208,13,FALSE),"")</f>
        <v/>
      </c>
      <c r="O35" s="282"/>
    </row>
    <row r="36" spans="1:23" ht="44.25" customHeight="1" thickBot="1">
      <c r="A36" s="82"/>
      <c r="B36" s="312">
        <v>27</v>
      </c>
      <c r="C36" s="313" t="str">
        <f>IFERROR(VLOOKUP(B36,ﾁｰﾑﾃﾞｰﾀ入力!$C$9:$O$208,4,FALSE),"")</f>
        <v/>
      </c>
      <c r="D36" s="314" t="str">
        <f>IFERROR(VLOOKUP(B36,ﾁｰﾑﾃﾞｰﾀ入力!$C$9:$O$208,5,FALSE),"")</f>
        <v/>
      </c>
      <c r="E36" s="315" t="str">
        <f>IFERROR(VLOOKUP(B36,ﾁｰﾑﾃﾞｰﾀ入力!$C$9:$O$208,6,FALSE),"")</f>
        <v/>
      </c>
      <c r="F36" s="316"/>
      <c r="G36" s="317"/>
      <c r="H36" s="364" t="str">
        <f>IFERROR(VLOOKUP(B36,ﾁｰﾑﾃﾞｰﾀ入力!$C$9:$O$208,11,FALSE),"")</f>
        <v/>
      </c>
      <c r="I36" s="313" t="str">
        <f>IFERROR(VLOOKUP(B36,ﾁｰﾑﾃﾞｰﾀ入力!$C$9:$O$208,7,FALSE),"")</f>
        <v/>
      </c>
      <c r="J36" s="318" t="str">
        <f>IFERROR(VLOOKUP(B36,ﾁｰﾑﾃﾞｰﾀ入力!$C$9:$O$208,10,FALSE),"")</f>
        <v/>
      </c>
      <c r="K36" s="313" t="str">
        <f>IFERROR(VLOOKUP(B36,ﾁｰﾑﾃﾞｰﾀ入力!$C$9:$O$208,8,FALSE),"")</f>
        <v/>
      </c>
      <c r="L36" s="313" t="str">
        <f>IFERROR(VLOOKUP(B36,ﾁｰﾑﾃﾞｰﾀ入力!$C$9:$O$208,9,FALSE),"")</f>
        <v/>
      </c>
      <c r="M36" s="319" t="str">
        <f>IFERROR(VLOOKUP(B36,ﾁｰﾑﾃﾞｰﾀ入力!$C$9:$O$208,12,FALSE),"")</f>
        <v/>
      </c>
      <c r="N36" s="320" t="str">
        <f>IFERROR(VLOOKUP(B36,ﾁｰﾑﾃﾞｰﾀ入力!$C$9:$O$208,13,FALSE),"")</f>
        <v/>
      </c>
      <c r="O36" s="282"/>
      <c r="P36" s="353" t="s">
        <v>118</v>
      </c>
      <c r="Q36" s="353"/>
      <c r="R36" s="353"/>
      <c r="S36" s="353"/>
      <c r="T36" s="353"/>
      <c r="U36" s="353"/>
      <c r="V36" s="353"/>
      <c r="W36" s="353"/>
    </row>
    <row r="37" spans="1:23" ht="44.25" customHeight="1" thickTop="1">
      <c r="A37" s="82"/>
      <c r="B37" s="312">
        <v>28</v>
      </c>
      <c r="C37" s="313" t="str">
        <f>IFERROR(VLOOKUP(B37,ﾁｰﾑﾃﾞｰﾀ入力!$C$9:$O$208,4,FALSE),"")</f>
        <v/>
      </c>
      <c r="D37" s="314" t="str">
        <f>IFERROR(VLOOKUP(B37,ﾁｰﾑﾃﾞｰﾀ入力!$C$9:$O$208,5,FALSE),"")</f>
        <v/>
      </c>
      <c r="E37" s="315" t="str">
        <f>IFERROR(VLOOKUP(B37,ﾁｰﾑﾃﾞｰﾀ入力!$C$9:$O$208,6,FALSE),"")</f>
        <v/>
      </c>
      <c r="F37" s="316"/>
      <c r="G37" s="317"/>
      <c r="H37" s="364" t="str">
        <f>IFERROR(VLOOKUP(B37,ﾁｰﾑﾃﾞｰﾀ入力!$C$9:$O$208,11,FALSE),"")</f>
        <v/>
      </c>
      <c r="I37" s="313" t="str">
        <f>IFERROR(VLOOKUP(B37,ﾁｰﾑﾃﾞｰﾀ入力!$C$9:$O$208,7,FALSE),"")</f>
        <v/>
      </c>
      <c r="J37" s="318" t="str">
        <f>IFERROR(VLOOKUP(B37,ﾁｰﾑﾃﾞｰﾀ入力!$C$9:$O$208,10,FALSE),"")</f>
        <v/>
      </c>
      <c r="K37" s="313" t="str">
        <f>IFERROR(VLOOKUP(B37,ﾁｰﾑﾃﾞｰﾀ入力!$C$9:$O$208,8,FALSE),"")</f>
        <v/>
      </c>
      <c r="L37" s="313" t="str">
        <f>IFERROR(VLOOKUP(B37,ﾁｰﾑﾃﾞｰﾀ入力!$C$9:$O$208,9,FALSE),"")</f>
        <v/>
      </c>
      <c r="M37" s="319" t="str">
        <f>IFERROR(VLOOKUP(B37,ﾁｰﾑﾃﾞｰﾀ入力!$C$9:$O$208,12,FALSE),"")</f>
        <v/>
      </c>
      <c r="N37" s="320" t="str">
        <f>IFERROR(VLOOKUP(B37,ﾁｰﾑﾃﾞｰﾀ入力!$C$9:$O$208,13,FALSE),"")</f>
        <v/>
      </c>
      <c r="O37" s="282"/>
      <c r="P37" s="282"/>
      <c r="Q37" s="282"/>
      <c r="R37" s="282"/>
      <c r="S37" s="282"/>
      <c r="T37" s="282"/>
      <c r="U37" s="282"/>
      <c r="V37" s="282"/>
      <c r="W37" s="282"/>
    </row>
    <row r="38" spans="1:23" ht="44.25" customHeight="1">
      <c r="A38" s="82"/>
      <c r="B38" s="312">
        <v>29</v>
      </c>
      <c r="C38" s="313" t="str">
        <f>IFERROR(VLOOKUP(B38,ﾁｰﾑﾃﾞｰﾀ入力!$C$9:$O$208,4,FALSE),"")</f>
        <v/>
      </c>
      <c r="D38" s="314" t="str">
        <f>IFERROR(VLOOKUP(B38,ﾁｰﾑﾃﾞｰﾀ入力!$C$9:$O$208,5,FALSE),"")</f>
        <v/>
      </c>
      <c r="E38" s="315" t="str">
        <f>IFERROR(VLOOKUP(B38,ﾁｰﾑﾃﾞｰﾀ入力!$C$9:$O$208,6,FALSE),"")</f>
        <v/>
      </c>
      <c r="F38" s="316"/>
      <c r="G38" s="317"/>
      <c r="H38" s="364" t="str">
        <f>IFERROR(VLOOKUP(B38,ﾁｰﾑﾃﾞｰﾀ入力!$C$9:$O$208,11,FALSE),"")</f>
        <v/>
      </c>
      <c r="I38" s="313" t="str">
        <f>IFERROR(VLOOKUP(B38,ﾁｰﾑﾃﾞｰﾀ入力!$C$9:$O$208,7,FALSE),"")</f>
        <v/>
      </c>
      <c r="J38" s="318" t="str">
        <f>IFERROR(VLOOKUP(B38,ﾁｰﾑﾃﾞｰﾀ入力!$C$9:$O$208,10,FALSE),"")</f>
        <v/>
      </c>
      <c r="K38" s="313" t="str">
        <f>IFERROR(VLOOKUP(B38,ﾁｰﾑﾃﾞｰﾀ入力!$C$9:$O$208,8,FALSE),"")</f>
        <v/>
      </c>
      <c r="L38" s="313" t="str">
        <f>IFERROR(VLOOKUP(B38,ﾁｰﾑﾃﾞｰﾀ入力!$C$9:$O$208,9,FALSE),"")</f>
        <v/>
      </c>
      <c r="M38" s="319" t="str">
        <f>IFERROR(VLOOKUP(B38,ﾁｰﾑﾃﾞｰﾀ入力!$C$9:$O$208,12,FALSE),"")</f>
        <v/>
      </c>
      <c r="N38" s="320" t="str">
        <f>IFERROR(VLOOKUP(B38,ﾁｰﾑﾃﾞｰﾀ入力!$C$9:$O$208,13,FALSE),"")</f>
        <v/>
      </c>
      <c r="O38" s="282"/>
    </row>
    <row r="39" spans="1:23" ht="44.25" customHeight="1">
      <c r="A39" s="83"/>
      <c r="B39" s="354">
        <v>30</v>
      </c>
      <c r="C39" s="355" t="str">
        <f>IFERROR(VLOOKUP(B39,ﾁｰﾑﾃﾞｰﾀ入力!$C$9:$O$208,4,FALSE),"")</f>
        <v/>
      </c>
      <c r="D39" s="356" t="str">
        <f>IFERROR(VLOOKUP(B39,ﾁｰﾑﾃﾞｰﾀ入力!$C$9:$O$208,5,FALSE),"")</f>
        <v/>
      </c>
      <c r="E39" s="300" t="str">
        <f>IFERROR(VLOOKUP(B39,ﾁｰﾑﾃﾞｰﾀ入力!$C$9:$O$208,6,FALSE),"")</f>
        <v/>
      </c>
      <c r="F39" s="301"/>
      <c r="G39" s="317"/>
      <c r="H39" s="364" t="str">
        <f>IFERROR(VLOOKUP(B39,ﾁｰﾑﾃﾞｰﾀ入力!$C$9:$O$208,11,FALSE),"")</f>
        <v/>
      </c>
      <c r="I39" s="355" t="str">
        <f>IFERROR(VLOOKUP(B39,ﾁｰﾑﾃﾞｰﾀ入力!$C$9:$O$208,7,FALSE),"")</f>
        <v/>
      </c>
      <c r="J39" s="357" t="str">
        <f>IFERROR(VLOOKUP(B39,ﾁｰﾑﾃﾞｰﾀ入力!$C$9:$O$208,10,FALSE),"")</f>
        <v/>
      </c>
      <c r="K39" s="355" t="str">
        <f>IFERROR(VLOOKUP(B39,ﾁｰﾑﾃﾞｰﾀ入力!$C$9:$O$208,8,FALSE),"")</f>
        <v/>
      </c>
      <c r="L39" s="355" t="str">
        <f>IFERROR(VLOOKUP(B39,ﾁｰﾑﾃﾞｰﾀ入力!$C$9:$O$208,9,FALSE),"")</f>
        <v/>
      </c>
      <c r="M39" s="358" t="str">
        <f>IFERROR(VLOOKUP(B39,ﾁｰﾑﾃﾞｰﾀ入力!$C$9:$O$208,12,FALSE),"")</f>
        <v/>
      </c>
      <c r="N39" s="305" t="str">
        <f>IFERROR(VLOOKUP(B39,ﾁｰﾑﾃﾞｰﾀ入力!$C$9:$O$208,13,FALSE),"")</f>
        <v/>
      </c>
      <c r="O39" s="282"/>
      <c r="P39" s="359" t="s">
        <v>119</v>
      </c>
      <c r="Q39" s="359"/>
      <c r="R39" s="359"/>
      <c r="S39" s="359"/>
      <c r="T39" s="359"/>
      <c r="U39" s="359"/>
      <c r="V39" s="359"/>
      <c r="W39" s="359"/>
    </row>
    <row r="40" spans="1:23" ht="44.25" customHeight="1" thickBot="1">
      <c r="A40" s="360" t="s">
        <v>120</v>
      </c>
      <c r="B40" s="361"/>
      <c r="C40" s="361"/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362"/>
      <c r="P40" s="359"/>
      <c r="Q40" s="359"/>
      <c r="R40" s="359"/>
      <c r="S40" s="359"/>
      <c r="T40" s="359"/>
      <c r="U40" s="359"/>
      <c r="V40" s="359"/>
      <c r="W40" s="359"/>
    </row>
    <row r="41" spans="1:23" ht="44.25" customHeight="1" thickTop="1"/>
  </sheetData>
  <mergeCells count="80">
    <mergeCell ref="P33:W33"/>
    <mergeCell ref="P36:W36"/>
    <mergeCell ref="P39:W40"/>
    <mergeCell ref="A40:N40"/>
    <mergeCell ref="P26:P27"/>
    <mergeCell ref="R26:S26"/>
    <mergeCell ref="T26:U26"/>
    <mergeCell ref="V26:W26"/>
    <mergeCell ref="R27:S27"/>
    <mergeCell ref="T27:U27"/>
    <mergeCell ref="V27:W27"/>
    <mergeCell ref="P24:P25"/>
    <mergeCell ref="R24:S24"/>
    <mergeCell ref="T24:U24"/>
    <mergeCell ref="V24:W24"/>
    <mergeCell ref="R25:S25"/>
    <mergeCell ref="T25:U25"/>
    <mergeCell ref="V25:W25"/>
    <mergeCell ref="P19:R19"/>
    <mergeCell ref="S19:T19"/>
    <mergeCell ref="U19:V19"/>
    <mergeCell ref="P20:W20"/>
    <mergeCell ref="P22:W22"/>
    <mergeCell ref="P23:Q23"/>
    <mergeCell ref="R23:S23"/>
    <mergeCell ref="T23:U23"/>
    <mergeCell ref="V23:W23"/>
    <mergeCell ref="P17:R17"/>
    <mergeCell ref="S17:T17"/>
    <mergeCell ref="U17:V17"/>
    <mergeCell ref="P18:R18"/>
    <mergeCell ref="S18:T18"/>
    <mergeCell ref="U18:V18"/>
    <mergeCell ref="P15:R15"/>
    <mergeCell ref="S15:T15"/>
    <mergeCell ref="U15:V15"/>
    <mergeCell ref="P16:R16"/>
    <mergeCell ref="S16:T16"/>
    <mergeCell ref="U16:V16"/>
    <mergeCell ref="P13:R13"/>
    <mergeCell ref="S13:T13"/>
    <mergeCell ref="U13:V13"/>
    <mergeCell ref="P14:R14"/>
    <mergeCell ref="S14:T14"/>
    <mergeCell ref="U14:V14"/>
    <mergeCell ref="P11:R11"/>
    <mergeCell ref="S11:T11"/>
    <mergeCell ref="U11:V11"/>
    <mergeCell ref="P12:R12"/>
    <mergeCell ref="S12:T12"/>
    <mergeCell ref="U12:V12"/>
    <mergeCell ref="S8:V8"/>
    <mergeCell ref="W8:W9"/>
    <mergeCell ref="S9:T9"/>
    <mergeCell ref="U9:V9"/>
    <mergeCell ref="P10:R10"/>
    <mergeCell ref="S10:T10"/>
    <mergeCell ref="U10:V10"/>
    <mergeCell ref="J8:J9"/>
    <mergeCell ref="K8:K9"/>
    <mergeCell ref="L8:L9"/>
    <mergeCell ref="M8:M9"/>
    <mergeCell ref="N8:N9"/>
    <mergeCell ref="P8:R9"/>
    <mergeCell ref="A4:W4"/>
    <mergeCell ref="D6:W6"/>
    <mergeCell ref="D7:W7"/>
    <mergeCell ref="A8:A9"/>
    <mergeCell ref="B8:B9"/>
    <mergeCell ref="C8:C9"/>
    <mergeCell ref="D8:E8"/>
    <mergeCell ref="F8:G8"/>
    <mergeCell ref="H8:H9"/>
    <mergeCell ref="I8:I9"/>
    <mergeCell ref="A1:E1"/>
    <mergeCell ref="I1:K1"/>
    <mergeCell ref="N1:P1"/>
    <mergeCell ref="Q1:R1"/>
    <mergeCell ref="N2:P2"/>
    <mergeCell ref="Q2:W2"/>
  </mergeCells>
  <phoneticPr fontId="2"/>
  <conditionalFormatting sqref="A40 X20:IV20 X22:IV29 P22:P23 R23 P26:W27 V23:V25 P24:R24 T23:T25 Q25:R25 O40 P36:W37 X35:IV40 X32:IV32 A1:L1 N33:IV34 N32:O32 N30:IV31 N35:O39 N22:O29 N21:IV21 N20:P20 N41:IV65536 A41:L65536 A10:G39 I10:L39 A9:L9 N5:IV5 X4:IV4 A5:L5 A6:C7 X6:IV7 N3:IV3 N1:P2 X2:IV2 W1:IV1 U1 S1 A3:L3 A2:I2 K2:L2 N10:O19 A8:D8 F8:L8 N8:S9 U9 W8:IV19">
    <cfRule type="cellIs" dxfId="5" priority="2" operator="equal">
      <formula>0</formula>
    </cfRule>
  </conditionalFormatting>
  <conditionalFormatting sqref="M41:M65536 M1:M3 M8:M39 M5">
    <cfRule type="cellIs" dxfId="4" priority="1" operator="equal">
      <formula>0</formula>
    </cfRule>
  </conditionalFormatting>
  <dataValidations count="3">
    <dataValidation type="list" allowBlank="1" showInputMessage="1" showErrorMessage="1" sqref="A10:A39 IW10:IW39 SS10:SS39 ACO10:ACO39 AMK10:AMK39 AWG10:AWG39 BGC10:BGC39 BPY10:BPY39 BZU10:BZU39 CJQ10:CJQ39 CTM10:CTM39 DDI10:DDI39 DNE10:DNE39 DXA10:DXA39 EGW10:EGW39 EQS10:EQS39 FAO10:FAO39 FKK10:FKK39 FUG10:FUG39 GEC10:GEC39 GNY10:GNY39 GXU10:GXU39 HHQ10:HHQ39 HRM10:HRM39 IBI10:IBI39 ILE10:ILE39 IVA10:IVA39 JEW10:JEW39 JOS10:JOS39 JYO10:JYO39 KIK10:KIK39 KSG10:KSG39 LCC10:LCC39 LLY10:LLY39 LVU10:LVU39 MFQ10:MFQ39 MPM10:MPM39 MZI10:MZI39 NJE10:NJE39 NTA10:NTA39 OCW10:OCW39 OMS10:OMS39 OWO10:OWO39 PGK10:PGK39 PQG10:PQG39 QAC10:QAC39 QJY10:QJY39 QTU10:QTU39 RDQ10:RDQ39 RNM10:RNM39 RXI10:RXI39 SHE10:SHE39 SRA10:SRA39 TAW10:TAW39 TKS10:TKS39 TUO10:TUO39 UEK10:UEK39 UOG10:UOG39 UYC10:UYC39 VHY10:VHY39 VRU10:VRU39 WBQ10:WBQ39 WLM10:WLM39 WVI10:WVI39 A65546:A65575 IW65546:IW65575 SS65546:SS65575 ACO65546:ACO65575 AMK65546:AMK65575 AWG65546:AWG65575 BGC65546:BGC65575 BPY65546:BPY65575 BZU65546:BZU65575 CJQ65546:CJQ65575 CTM65546:CTM65575 DDI65546:DDI65575 DNE65546:DNE65575 DXA65546:DXA65575 EGW65546:EGW65575 EQS65546:EQS65575 FAO65546:FAO65575 FKK65546:FKK65575 FUG65546:FUG65575 GEC65546:GEC65575 GNY65546:GNY65575 GXU65546:GXU65575 HHQ65546:HHQ65575 HRM65546:HRM65575 IBI65546:IBI65575 ILE65546:ILE65575 IVA65546:IVA65575 JEW65546:JEW65575 JOS65546:JOS65575 JYO65546:JYO65575 KIK65546:KIK65575 KSG65546:KSG65575 LCC65546:LCC65575 LLY65546:LLY65575 LVU65546:LVU65575 MFQ65546:MFQ65575 MPM65546:MPM65575 MZI65546:MZI65575 NJE65546:NJE65575 NTA65546:NTA65575 OCW65546:OCW65575 OMS65546:OMS65575 OWO65546:OWO65575 PGK65546:PGK65575 PQG65546:PQG65575 QAC65546:QAC65575 QJY65546:QJY65575 QTU65546:QTU65575 RDQ65546:RDQ65575 RNM65546:RNM65575 RXI65546:RXI65575 SHE65546:SHE65575 SRA65546:SRA65575 TAW65546:TAW65575 TKS65546:TKS65575 TUO65546:TUO65575 UEK65546:UEK65575 UOG65546:UOG65575 UYC65546:UYC65575 VHY65546:VHY65575 VRU65546:VRU65575 WBQ65546:WBQ65575 WLM65546:WLM65575 WVI65546:WVI65575 A131082:A131111 IW131082:IW131111 SS131082:SS131111 ACO131082:ACO131111 AMK131082:AMK131111 AWG131082:AWG131111 BGC131082:BGC131111 BPY131082:BPY131111 BZU131082:BZU131111 CJQ131082:CJQ131111 CTM131082:CTM131111 DDI131082:DDI131111 DNE131082:DNE131111 DXA131082:DXA131111 EGW131082:EGW131111 EQS131082:EQS131111 FAO131082:FAO131111 FKK131082:FKK131111 FUG131082:FUG131111 GEC131082:GEC131111 GNY131082:GNY131111 GXU131082:GXU131111 HHQ131082:HHQ131111 HRM131082:HRM131111 IBI131082:IBI131111 ILE131082:ILE131111 IVA131082:IVA131111 JEW131082:JEW131111 JOS131082:JOS131111 JYO131082:JYO131111 KIK131082:KIK131111 KSG131082:KSG131111 LCC131082:LCC131111 LLY131082:LLY131111 LVU131082:LVU131111 MFQ131082:MFQ131111 MPM131082:MPM131111 MZI131082:MZI131111 NJE131082:NJE131111 NTA131082:NTA131111 OCW131082:OCW131111 OMS131082:OMS131111 OWO131082:OWO131111 PGK131082:PGK131111 PQG131082:PQG131111 QAC131082:QAC131111 QJY131082:QJY131111 QTU131082:QTU131111 RDQ131082:RDQ131111 RNM131082:RNM131111 RXI131082:RXI131111 SHE131082:SHE131111 SRA131082:SRA131111 TAW131082:TAW131111 TKS131082:TKS131111 TUO131082:TUO131111 UEK131082:UEK131111 UOG131082:UOG131111 UYC131082:UYC131111 VHY131082:VHY131111 VRU131082:VRU131111 WBQ131082:WBQ131111 WLM131082:WLM131111 WVI131082:WVI131111 A196618:A196647 IW196618:IW196647 SS196618:SS196647 ACO196618:ACO196647 AMK196618:AMK196647 AWG196618:AWG196647 BGC196618:BGC196647 BPY196618:BPY196647 BZU196618:BZU196647 CJQ196618:CJQ196647 CTM196618:CTM196647 DDI196618:DDI196647 DNE196618:DNE196647 DXA196618:DXA196647 EGW196618:EGW196647 EQS196618:EQS196647 FAO196618:FAO196647 FKK196618:FKK196647 FUG196618:FUG196647 GEC196618:GEC196647 GNY196618:GNY196647 GXU196618:GXU196647 HHQ196618:HHQ196647 HRM196618:HRM196647 IBI196618:IBI196647 ILE196618:ILE196647 IVA196618:IVA196647 JEW196618:JEW196647 JOS196618:JOS196647 JYO196618:JYO196647 KIK196618:KIK196647 KSG196618:KSG196647 LCC196618:LCC196647 LLY196618:LLY196647 LVU196618:LVU196647 MFQ196618:MFQ196647 MPM196618:MPM196647 MZI196618:MZI196647 NJE196618:NJE196647 NTA196618:NTA196647 OCW196618:OCW196647 OMS196618:OMS196647 OWO196618:OWO196647 PGK196618:PGK196647 PQG196618:PQG196647 QAC196618:QAC196647 QJY196618:QJY196647 QTU196618:QTU196647 RDQ196618:RDQ196647 RNM196618:RNM196647 RXI196618:RXI196647 SHE196618:SHE196647 SRA196618:SRA196647 TAW196618:TAW196647 TKS196618:TKS196647 TUO196618:TUO196647 UEK196618:UEK196647 UOG196618:UOG196647 UYC196618:UYC196647 VHY196618:VHY196647 VRU196618:VRU196647 WBQ196618:WBQ196647 WLM196618:WLM196647 WVI196618:WVI196647 A262154:A262183 IW262154:IW262183 SS262154:SS262183 ACO262154:ACO262183 AMK262154:AMK262183 AWG262154:AWG262183 BGC262154:BGC262183 BPY262154:BPY262183 BZU262154:BZU262183 CJQ262154:CJQ262183 CTM262154:CTM262183 DDI262154:DDI262183 DNE262154:DNE262183 DXA262154:DXA262183 EGW262154:EGW262183 EQS262154:EQS262183 FAO262154:FAO262183 FKK262154:FKK262183 FUG262154:FUG262183 GEC262154:GEC262183 GNY262154:GNY262183 GXU262154:GXU262183 HHQ262154:HHQ262183 HRM262154:HRM262183 IBI262154:IBI262183 ILE262154:ILE262183 IVA262154:IVA262183 JEW262154:JEW262183 JOS262154:JOS262183 JYO262154:JYO262183 KIK262154:KIK262183 KSG262154:KSG262183 LCC262154:LCC262183 LLY262154:LLY262183 LVU262154:LVU262183 MFQ262154:MFQ262183 MPM262154:MPM262183 MZI262154:MZI262183 NJE262154:NJE262183 NTA262154:NTA262183 OCW262154:OCW262183 OMS262154:OMS262183 OWO262154:OWO262183 PGK262154:PGK262183 PQG262154:PQG262183 QAC262154:QAC262183 QJY262154:QJY262183 QTU262154:QTU262183 RDQ262154:RDQ262183 RNM262154:RNM262183 RXI262154:RXI262183 SHE262154:SHE262183 SRA262154:SRA262183 TAW262154:TAW262183 TKS262154:TKS262183 TUO262154:TUO262183 UEK262154:UEK262183 UOG262154:UOG262183 UYC262154:UYC262183 VHY262154:VHY262183 VRU262154:VRU262183 WBQ262154:WBQ262183 WLM262154:WLM262183 WVI262154:WVI262183 A327690:A327719 IW327690:IW327719 SS327690:SS327719 ACO327690:ACO327719 AMK327690:AMK327719 AWG327690:AWG327719 BGC327690:BGC327719 BPY327690:BPY327719 BZU327690:BZU327719 CJQ327690:CJQ327719 CTM327690:CTM327719 DDI327690:DDI327719 DNE327690:DNE327719 DXA327690:DXA327719 EGW327690:EGW327719 EQS327690:EQS327719 FAO327690:FAO327719 FKK327690:FKK327719 FUG327690:FUG327719 GEC327690:GEC327719 GNY327690:GNY327719 GXU327690:GXU327719 HHQ327690:HHQ327719 HRM327690:HRM327719 IBI327690:IBI327719 ILE327690:ILE327719 IVA327690:IVA327719 JEW327690:JEW327719 JOS327690:JOS327719 JYO327690:JYO327719 KIK327690:KIK327719 KSG327690:KSG327719 LCC327690:LCC327719 LLY327690:LLY327719 LVU327690:LVU327719 MFQ327690:MFQ327719 MPM327690:MPM327719 MZI327690:MZI327719 NJE327690:NJE327719 NTA327690:NTA327719 OCW327690:OCW327719 OMS327690:OMS327719 OWO327690:OWO327719 PGK327690:PGK327719 PQG327690:PQG327719 QAC327690:QAC327719 QJY327690:QJY327719 QTU327690:QTU327719 RDQ327690:RDQ327719 RNM327690:RNM327719 RXI327690:RXI327719 SHE327690:SHE327719 SRA327690:SRA327719 TAW327690:TAW327719 TKS327690:TKS327719 TUO327690:TUO327719 UEK327690:UEK327719 UOG327690:UOG327719 UYC327690:UYC327719 VHY327690:VHY327719 VRU327690:VRU327719 WBQ327690:WBQ327719 WLM327690:WLM327719 WVI327690:WVI327719 A393226:A393255 IW393226:IW393255 SS393226:SS393255 ACO393226:ACO393255 AMK393226:AMK393255 AWG393226:AWG393255 BGC393226:BGC393255 BPY393226:BPY393255 BZU393226:BZU393255 CJQ393226:CJQ393255 CTM393226:CTM393255 DDI393226:DDI393255 DNE393226:DNE393255 DXA393226:DXA393255 EGW393226:EGW393255 EQS393226:EQS393255 FAO393226:FAO393255 FKK393226:FKK393255 FUG393226:FUG393255 GEC393226:GEC393255 GNY393226:GNY393255 GXU393226:GXU393255 HHQ393226:HHQ393255 HRM393226:HRM393255 IBI393226:IBI393255 ILE393226:ILE393255 IVA393226:IVA393255 JEW393226:JEW393255 JOS393226:JOS393255 JYO393226:JYO393255 KIK393226:KIK393255 KSG393226:KSG393255 LCC393226:LCC393255 LLY393226:LLY393255 LVU393226:LVU393255 MFQ393226:MFQ393255 MPM393226:MPM393255 MZI393226:MZI393255 NJE393226:NJE393255 NTA393226:NTA393255 OCW393226:OCW393255 OMS393226:OMS393255 OWO393226:OWO393255 PGK393226:PGK393255 PQG393226:PQG393255 QAC393226:QAC393255 QJY393226:QJY393255 QTU393226:QTU393255 RDQ393226:RDQ393255 RNM393226:RNM393255 RXI393226:RXI393255 SHE393226:SHE393255 SRA393226:SRA393255 TAW393226:TAW393255 TKS393226:TKS393255 TUO393226:TUO393255 UEK393226:UEK393255 UOG393226:UOG393255 UYC393226:UYC393255 VHY393226:VHY393255 VRU393226:VRU393255 WBQ393226:WBQ393255 WLM393226:WLM393255 WVI393226:WVI393255 A458762:A458791 IW458762:IW458791 SS458762:SS458791 ACO458762:ACO458791 AMK458762:AMK458791 AWG458762:AWG458791 BGC458762:BGC458791 BPY458762:BPY458791 BZU458762:BZU458791 CJQ458762:CJQ458791 CTM458762:CTM458791 DDI458762:DDI458791 DNE458762:DNE458791 DXA458762:DXA458791 EGW458762:EGW458791 EQS458762:EQS458791 FAO458762:FAO458791 FKK458762:FKK458791 FUG458762:FUG458791 GEC458762:GEC458791 GNY458762:GNY458791 GXU458762:GXU458791 HHQ458762:HHQ458791 HRM458762:HRM458791 IBI458762:IBI458791 ILE458762:ILE458791 IVA458762:IVA458791 JEW458762:JEW458791 JOS458762:JOS458791 JYO458762:JYO458791 KIK458762:KIK458791 KSG458762:KSG458791 LCC458762:LCC458791 LLY458762:LLY458791 LVU458762:LVU458791 MFQ458762:MFQ458791 MPM458762:MPM458791 MZI458762:MZI458791 NJE458762:NJE458791 NTA458762:NTA458791 OCW458762:OCW458791 OMS458762:OMS458791 OWO458762:OWO458791 PGK458762:PGK458791 PQG458762:PQG458791 QAC458762:QAC458791 QJY458762:QJY458791 QTU458762:QTU458791 RDQ458762:RDQ458791 RNM458762:RNM458791 RXI458762:RXI458791 SHE458762:SHE458791 SRA458762:SRA458791 TAW458762:TAW458791 TKS458762:TKS458791 TUO458762:TUO458791 UEK458762:UEK458791 UOG458762:UOG458791 UYC458762:UYC458791 VHY458762:VHY458791 VRU458762:VRU458791 WBQ458762:WBQ458791 WLM458762:WLM458791 WVI458762:WVI458791 A524298:A524327 IW524298:IW524327 SS524298:SS524327 ACO524298:ACO524327 AMK524298:AMK524327 AWG524298:AWG524327 BGC524298:BGC524327 BPY524298:BPY524327 BZU524298:BZU524327 CJQ524298:CJQ524327 CTM524298:CTM524327 DDI524298:DDI524327 DNE524298:DNE524327 DXA524298:DXA524327 EGW524298:EGW524327 EQS524298:EQS524327 FAO524298:FAO524327 FKK524298:FKK524327 FUG524298:FUG524327 GEC524298:GEC524327 GNY524298:GNY524327 GXU524298:GXU524327 HHQ524298:HHQ524327 HRM524298:HRM524327 IBI524298:IBI524327 ILE524298:ILE524327 IVA524298:IVA524327 JEW524298:JEW524327 JOS524298:JOS524327 JYO524298:JYO524327 KIK524298:KIK524327 KSG524298:KSG524327 LCC524298:LCC524327 LLY524298:LLY524327 LVU524298:LVU524327 MFQ524298:MFQ524327 MPM524298:MPM524327 MZI524298:MZI524327 NJE524298:NJE524327 NTA524298:NTA524327 OCW524298:OCW524327 OMS524298:OMS524327 OWO524298:OWO524327 PGK524298:PGK524327 PQG524298:PQG524327 QAC524298:QAC524327 QJY524298:QJY524327 QTU524298:QTU524327 RDQ524298:RDQ524327 RNM524298:RNM524327 RXI524298:RXI524327 SHE524298:SHE524327 SRA524298:SRA524327 TAW524298:TAW524327 TKS524298:TKS524327 TUO524298:TUO524327 UEK524298:UEK524327 UOG524298:UOG524327 UYC524298:UYC524327 VHY524298:VHY524327 VRU524298:VRU524327 WBQ524298:WBQ524327 WLM524298:WLM524327 WVI524298:WVI524327 A589834:A589863 IW589834:IW589863 SS589834:SS589863 ACO589834:ACO589863 AMK589834:AMK589863 AWG589834:AWG589863 BGC589834:BGC589863 BPY589834:BPY589863 BZU589834:BZU589863 CJQ589834:CJQ589863 CTM589834:CTM589863 DDI589834:DDI589863 DNE589834:DNE589863 DXA589834:DXA589863 EGW589834:EGW589863 EQS589834:EQS589863 FAO589834:FAO589863 FKK589834:FKK589863 FUG589834:FUG589863 GEC589834:GEC589863 GNY589834:GNY589863 GXU589834:GXU589863 HHQ589834:HHQ589863 HRM589834:HRM589863 IBI589834:IBI589863 ILE589834:ILE589863 IVA589834:IVA589863 JEW589834:JEW589863 JOS589834:JOS589863 JYO589834:JYO589863 KIK589834:KIK589863 KSG589834:KSG589863 LCC589834:LCC589863 LLY589834:LLY589863 LVU589834:LVU589863 MFQ589834:MFQ589863 MPM589834:MPM589863 MZI589834:MZI589863 NJE589834:NJE589863 NTA589834:NTA589863 OCW589834:OCW589863 OMS589834:OMS589863 OWO589834:OWO589863 PGK589834:PGK589863 PQG589834:PQG589863 QAC589834:QAC589863 QJY589834:QJY589863 QTU589834:QTU589863 RDQ589834:RDQ589863 RNM589834:RNM589863 RXI589834:RXI589863 SHE589834:SHE589863 SRA589834:SRA589863 TAW589834:TAW589863 TKS589834:TKS589863 TUO589834:TUO589863 UEK589834:UEK589863 UOG589834:UOG589863 UYC589834:UYC589863 VHY589834:VHY589863 VRU589834:VRU589863 WBQ589834:WBQ589863 WLM589834:WLM589863 WVI589834:WVI589863 A655370:A655399 IW655370:IW655399 SS655370:SS655399 ACO655370:ACO655399 AMK655370:AMK655399 AWG655370:AWG655399 BGC655370:BGC655399 BPY655370:BPY655399 BZU655370:BZU655399 CJQ655370:CJQ655399 CTM655370:CTM655399 DDI655370:DDI655399 DNE655370:DNE655399 DXA655370:DXA655399 EGW655370:EGW655399 EQS655370:EQS655399 FAO655370:FAO655399 FKK655370:FKK655399 FUG655370:FUG655399 GEC655370:GEC655399 GNY655370:GNY655399 GXU655370:GXU655399 HHQ655370:HHQ655399 HRM655370:HRM655399 IBI655370:IBI655399 ILE655370:ILE655399 IVA655370:IVA655399 JEW655370:JEW655399 JOS655370:JOS655399 JYO655370:JYO655399 KIK655370:KIK655399 KSG655370:KSG655399 LCC655370:LCC655399 LLY655370:LLY655399 LVU655370:LVU655399 MFQ655370:MFQ655399 MPM655370:MPM655399 MZI655370:MZI655399 NJE655370:NJE655399 NTA655370:NTA655399 OCW655370:OCW655399 OMS655370:OMS655399 OWO655370:OWO655399 PGK655370:PGK655399 PQG655370:PQG655399 QAC655370:QAC655399 QJY655370:QJY655399 QTU655370:QTU655399 RDQ655370:RDQ655399 RNM655370:RNM655399 RXI655370:RXI655399 SHE655370:SHE655399 SRA655370:SRA655399 TAW655370:TAW655399 TKS655370:TKS655399 TUO655370:TUO655399 UEK655370:UEK655399 UOG655370:UOG655399 UYC655370:UYC655399 VHY655370:VHY655399 VRU655370:VRU655399 WBQ655370:WBQ655399 WLM655370:WLM655399 WVI655370:WVI655399 A720906:A720935 IW720906:IW720935 SS720906:SS720935 ACO720906:ACO720935 AMK720906:AMK720935 AWG720906:AWG720935 BGC720906:BGC720935 BPY720906:BPY720935 BZU720906:BZU720935 CJQ720906:CJQ720935 CTM720906:CTM720935 DDI720906:DDI720935 DNE720906:DNE720935 DXA720906:DXA720935 EGW720906:EGW720935 EQS720906:EQS720935 FAO720906:FAO720935 FKK720906:FKK720935 FUG720906:FUG720935 GEC720906:GEC720935 GNY720906:GNY720935 GXU720906:GXU720935 HHQ720906:HHQ720935 HRM720906:HRM720935 IBI720906:IBI720935 ILE720906:ILE720935 IVA720906:IVA720935 JEW720906:JEW720935 JOS720906:JOS720935 JYO720906:JYO720935 KIK720906:KIK720935 KSG720906:KSG720935 LCC720906:LCC720935 LLY720906:LLY720935 LVU720906:LVU720935 MFQ720906:MFQ720935 MPM720906:MPM720935 MZI720906:MZI720935 NJE720906:NJE720935 NTA720906:NTA720935 OCW720906:OCW720935 OMS720906:OMS720935 OWO720906:OWO720935 PGK720906:PGK720935 PQG720906:PQG720935 QAC720906:QAC720935 QJY720906:QJY720935 QTU720906:QTU720935 RDQ720906:RDQ720935 RNM720906:RNM720935 RXI720906:RXI720935 SHE720906:SHE720935 SRA720906:SRA720935 TAW720906:TAW720935 TKS720906:TKS720935 TUO720906:TUO720935 UEK720906:UEK720935 UOG720906:UOG720935 UYC720906:UYC720935 VHY720906:VHY720935 VRU720906:VRU720935 WBQ720906:WBQ720935 WLM720906:WLM720935 WVI720906:WVI720935 A786442:A786471 IW786442:IW786471 SS786442:SS786471 ACO786442:ACO786471 AMK786442:AMK786471 AWG786442:AWG786471 BGC786442:BGC786471 BPY786442:BPY786471 BZU786442:BZU786471 CJQ786442:CJQ786471 CTM786442:CTM786471 DDI786442:DDI786471 DNE786442:DNE786471 DXA786442:DXA786471 EGW786442:EGW786471 EQS786442:EQS786471 FAO786442:FAO786471 FKK786442:FKK786471 FUG786442:FUG786471 GEC786442:GEC786471 GNY786442:GNY786471 GXU786442:GXU786471 HHQ786442:HHQ786471 HRM786442:HRM786471 IBI786442:IBI786471 ILE786442:ILE786471 IVA786442:IVA786471 JEW786442:JEW786471 JOS786442:JOS786471 JYO786442:JYO786471 KIK786442:KIK786471 KSG786442:KSG786471 LCC786442:LCC786471 LLY786442:LLY786471 LVU786442:LVU786471 MFQ786442:MFQ786471 MPM786442:MPM786471 MZI786442:MZI786471 NJE786442:NJE786471 NTA786442:NTA786471 OCW786442:OCW786471 OMS786442:OMS786471 OWO786442:OWO786471 PGK786442:PGK786471 PQG786442:PQG786471 QAC786442:QAC786471 QJY786442:QJY786471 QTU786442:QTU786471 RDQ786442:RDQ786471 RNM786442:RNM786471 RXI786442:RXI786471 SHE786442:SHE786471 SRA786442:SRA786471 TAW786442:TAW786471 TKS786442:TKS786471 TUO786442:TUO786471 UEK786442:UEK786471 UOG786442:UOG786471 UYC786442:UYC786471 VHY786442:VHY786471 VRU786442:VRU786471 WBQ786442:WBQ786471 WLM786442:WLM786471 WVI786442:WVI786471 A851978:A852007 IW851978:IW852007 SS851978:SS852007 ACO851978:ACO852007 AMK851978:AMK852007 AWG851978:AWG852007 BGC851978:BGC852007 BPY851978:BPY852007 BZU851978:BZU852007 CJQ851978:CJQ852007 CTM851978:CTM852007 DDI851978:DDI852007 DNE851978:DNE852007 DXA851978:DXA852007 EGW851978:EGW852007 EQS851978:EQS852007 FAO851978:FAO852007 FKK851978:FKK852007 FUG851978:FUG852007 GEC851978:GEC852007 GNY851978:GNY852007 GXU851978:GXU852007 HHQ851978:HHQ852007 HRM851978:HRM852007 IBI851978:IBI852007 ILE851978:ILE852007 IVA851978:IVA852007 JEW851978:JEW852007 JOS851978:JOS852007 JYO851978:JYO852007 KIK851978:KIK852007 KSG851978:KSG852007 LCC851978:LCC852007 LLY851978:LLY852007 LVU851978:LVU852007 MFQ851978:MFQ852007 MPM851978:MPM852007 MZI851978:MZI852007 NJE851978:NJE852007 NTA851978:NTA852007 OCW851978:OCW852007 OMS851978:OMS852007 OWO851978:OWO852007 PGK851978:PGK852007 PQG851978:PQG852007 QAC851978:QAC852007 QJY851978:QJY852007 QTU851978:QTU852007 RDQ851978:RDQ852007 RNM851978:RNM852007 RXI851978:RXI852007 SHE851978:SHE852007 SRA851978:SRA852007 TAW851978:TAW852007 TKS851978:TKS852007 TUO851978:TUO852007 UEK851978:UEK852007 UOG851978:UOG852007 UYC851978:UYC852007 VHY851978:VHY852007 VRU851978:VRU852007 WBQ851978:WBQ852007 WLM851978:WLM852007 WVI851978:WVI852007 A917514:A917543 IW917514:IW917543 SS917514:SS917543 ACO917514:ACO917543 AMK917514:AMK917543 AWG917514:AWG917543 BGC917514:BGC917543 BPY917514:BPY917543 BZU917514:BZU917543 CJQ917514:CJQ917543 CTM917514:CTM917543 DDI917514:DDI917543 DNE917514:DNE917543 DXA917514:DXA917543 EGW917514:EGW917543 EQS917514:EQS917543 FAO917514:FAO917543 FKK917514:FKK917543 FUG917514:FUG917543 GEC917514:GEC917543 GNY917514:GNY917543 GXU917514:GXU917543 HHQ917514:HHQ917543 HRM917514:HRM917543 IBI917514:IBI917543 ILE917514:ILE917543 IVA917514:IVA917543 JEW917514:JEW917543 JOS917514:JOS917543 JYO917514:JYO917543 KIK917514:KIK917543 KSG917514:KSG917543 LCC917514:LCC917543 LLY917514:LLY917543 LVU917514:LVU917543 MFQ917514:MFQ917543 MPM917514:MPM917543 MZI917514:MZI917543 NJE917514:NJE917543 NTA917514:NTA917543 OCW917514:OCW917543 OMS917514:OMS917543 OWO917514:OWO917543 PGK917514:PGK917543 PQG917514:PQG917543 QAC917514:QAC917543 QJY917514:QJY917543 QTU917514:QTU917543 RDQ917514:RDQ917543 RNM917514:RNM917543 RXI917514:RXI917543 SHE917514:SHE917543 SRA917514:SRA917543 TAW917514:TAW917543 TKS917514:TKS917543 TUO917514:TUO917543 UEK917514:UEK917543 UOG917514:UOG917543 UYC917514:UYC917543 VHY917514:VHY917543 VRU917514:VRU917543 WBQ917514:WBQ917543 WLM917514:WLM917543 WVI917514:WVI917543 A983050:A983079 IW983050:IW983079 SS983050:SS983079 ACO983050:ACO983079 AMK983050:AMK983079 AWG983050:AWG983079 BGC983050:BGC983079 BPY983050:BPY983079 BZU983050:BZU983079 CJQ983050:CJQ983079 CTM983050:CTM983079 DDI983050:DDI983079 DNE983050:DNE983079 DXA983050:DXA983079 EGW983050:EGW983079 EQS983050:EQS983079 FAO983050:FAO983079 FKK983050:FKK983079 FUG983050:FUG983079 GEC983050:GEC983079 GNY983050:GNY983079 GXU983050:GXU983079 HHQ983050:HHQ983079 HRM983050:HRM983079 IBI983050:IBI983079 ILE983050:ILE983079 IVA983050:IVA983079 JEW983050:JEW983079 JOS983050:JOS983079 JYO983050:JYO983079 KIK983050:KIK983079 KSG983050:KSG983079 LCC983050:LCC983079 LLY983050:LLY983079 LVU983050:LVU983079 MFQ983050:MFQ983079 MPM983050:MPM983079 MZI983050:MZI983079 NJE983050:NJE983079 NTA983050:NTA983079 OCW983050:OCW983079 OMS983050:OMS983079 OWO983050:OWO983079 PGK983050:PGK983079 PQG983050:PQG983079 QAC983050:QAC983079 QJY983050:QJY983079 QTU983050:QTU983079 RDQ983050:RDQ983079 RNM983050:RNM983079 RXI983050:RXI983079 SHE983050:SHE983079 SRA983050:SRA983079 TAW983050:TAW983079 TKS983050:TKS983079 TUO983050:TUO983079 UEK983050:UEK983079 UOG983050:UOG983079 UYC983050:UYC983079 VHY983050:VHY983079 VRU983050:VRU983079 WBQ983050:WBQ983079 WLM983050:WLM983079 WVI983050:WVI983079 F10:F39 JB10:JB39 SX10:SX39 ACT10:ACT39 AMP10:AMP39 AWL10:AWL39 BGH10:BGH39 BQD10:BQD39 BZZ10:BZZ39 CJV10:CJV39 CTR10:CTR39 DDN10:DDN39 DNJ10:DNJ39 DXF10:DXF39 EHB10:EHB39 EQX10:EQX39 FAT10:FAT39 FKP10:FKP39 FUL10:FUL39 GEH10:GEH39 GOD10:GOD39 GXZ10:GXZ39 HHV10:HHV39 HRR10:HRR39 IBN10:IBN39 ILJ10:ILJ39 IVF10:IVF39 JFB10:JFB39 JOX10:JOX39 JYT10:JYT39 KIP10:KIP39 KSL10:KSL39 LCH10:LCH39 LMD10:LMD39 LVZ10:LVZ39 MFV10:MFV39 MPR10:MPR39 MZN10:MZN39 NJJ10:NJJ39 NTF10:NTF39 ODB10:ODB39 OMX10:OMX39 OWT10:OWT39 PGP10:PGP39 PQL10:PQL39 QAH10:QAH39 QKD10:QKD39 QTZ10:QTZ39 RDV10:RDV39 RNR10:RNR39 RXN10:RXN39 SHJ10:SHJ39 SRF10:SRF39 TBB10:TBB39 TKX10:TKX39 TUT10:TUT39 UEP10:UEP39 UOL10:UOL39 UYH10:UYH39 VID10:VID39 VRZ10:VRZ39 WBV10:WBV39 WLR10:WLR39 WVN10:WVN39 F65546:F65575 JB65546:JB65575 SX65546:SX65575 ACT65546:ACT65575 AMP65546:AMP65575 AWL65546:AWL65575 BGH65546:BGH65575 BQD65546:BQD65575 BZZ65546:BZZ65575 CJV65546:CJV65575 CTR65546:CTR65575 DDN65546:DDN65575 DNJ65546:DNJ65575 DXF65546:DXF65575 EHB65546:EHB65575 EQX65546:EQX65575 FAT65546:FAT65575 FKP65546:FKP65575 FUL65546:FUL65575 GEH65546:GEH65575 GOD65546:GOD65575 GXZ65546:GXZ65575 HHV65546:HHV65575 HRR65546:HRR65575 IBN65546:IBN65575 ILJ65546:ILJ65575 IVF65546:IVF65575 JFB65546:JFB65575 JOX65546:JOX65575 JYT65546:JYT65575 KIP65546:KIP65575 KSL65546:KSL65575 LCH65546:LCH65575 LMD65546:LMD65575 LVZ65546:LVZ65575 MFV65546:MFV65575 MPR65546:MPR65575 MZN65546:MZN65575 NJJ65546:NJJ65575 NTF65546:NTF65575 ODB65546:ODB65575 OMX65546:OMX65575 OWT65546:OWT65575 PGP65546:PGP65575 PQL65546:PQL65575 QAH65546:QAH65575 QKD65546:QKD65575 QTZ65546:QTZ65575 RDV65546:RDV65575 RNR65546:RNR65575 RXN65546:RXN65575 SHJ65546:SHJ65575 SRF65546:SRF65575 TBB65546:TBB65575 TKX65546:TKX65575 TUT65546:TUT65575 UEP65546:UEP65575 UOL65546:UOL65575 UYH65546:UYH65575 VID65546:VID65575 VRZ65546:VRZ65575 WBV65546:WBV65575 WLR65546:WLR65575 WVN65546:WVN65575 F131082:F131111 JB131082:JB131111 SX131082:SX131111 ACT131082:ACT131111 AMP131082:AMP131111 AWL131082:AWL131111 BGH131082:BGH131111 BQD131082:BQD131111 BZZ131082:BZZ131111 CJV131082:CJV131111 CTR131082:CTR131111 DDN131082:DDN131111 DNJ131082:DNJ131111 DXF131082:DXF131111 EHB131082:EHB131111 EQX131082:EQX131111 FAT131082:FAT131111 FKP131082:FKP131111 FUL131082:FUL131111 GEH131082:GEH131111 GOD131082:GOD131111 GXZ131082:GXZ131111 HHV131082:HHV131111 HRR131082:HRR131111 IBN131082:IBN131111 ILJ131082:ILJ131111 IVF131082:IVF131111 JFB131082:JFB131111 JOX131082:JOX131111 JYT131082:JYT131111 KIP131082:KIP131111 KSL131082:KSL131111 LCH131082:LCH131111 LMD131082:LMD131111 LVZ131082:LVZ131111 MFV131082:MFV131111 MPR131082:MPR131111 MZN131082:MZN131111 NJJ131082:NJJ131111 NTF131082:NTF131111 ODB131082:ODB131111 OMX131082:OMX131111 OWT131082:OWT131111 PGP131082:PGP131111 PQL131082:PQL131111 QAH131082:QAH131111 QKD131082:QKD131111 QTZ131082:QTZ131111 RDV131082:RDV131111 RNR131082:RNR131111 RXN131082:RXN131111 SHJ131082:SHJ131111 SRF131082:SRF131111 TBB131082:TBB131111 TKX131082:TKX131111 TUT131082:TUT131111 UEP131082:UEP131111 UOL131082:UOL131111 UYH131082:UYH131111 VID131082:VID131111 VRZ131082:VRZ131111 WBV131082:WBV131111 WLR131082:WLR131111 WVN131082:WVN131111 F196618:F196647 JB196618:JB196647 SX196618:SX196647 ACT196618:ACT196647 AMP196618:AMP196647 AWL196618:AWL196647 BGH196618:BGH196647 BQD196618:BQD196647 BZZ196618:BZZ196647 CJV196618:CJV196647 CTR196618:CTR196647 DDN196618:DDN196647 DNJ196618:DNJ196647 DXF196618:DXF196647 EHB196618:EHB196647 EQX196618:EQX196647 FAT196618:FAT196647 FKP196618:FKP196647 FUL196618:FUL196647 GEH196618:GEH196647 GOD196618:GOD196647 GXZ196618:GXZ196647 HHV196618:HHV196647 HRR196618:HRR196647 IBN196618:IBN196647 ILJ196618:ILJ196647 IVF196618:IVF196647 JFB196618:JFB196647 JOX196618:JOX196647 JYT196618:JYT196647 KIP196618:KIP196647 KSL196618:KSL196647 LCH196618:LCH196647 LMD196618:LMD196647 LVZ196618:LVZ196647 MFV196618:MFV196647 MPR196618:MPR196647 MZN196618:MZN196647 NJJ196618:NJJ196647 NTF196618:NTF196647 ODB196618:ODB196647 OMX196618:OMX196647 OWT196618:OWT196647 PGP196618:PGP196647 PQL196618:PQL196647 QAH196618:QAH196647 QKD196618:QKD196647 QTZ196618:QTZ196647 RDV196618:RDV196647 RNR196618:RNR196647 RXN196618:RXN196647 SHJ196618:SHJ196647 SRF196618:SRF196647 TBB196618:TBB196647 TKX196618:TKX196647 TUT196618:TUT196647 UEP196618:UEP196647 UOL196618:UOL196647 UYH196618:UYH196647 VID196618:VID196647 VRZ196618:VRZ196647 WBV196618:WBV196647 WLR196618:WLR196647 WVN196618:WVN196647 F262154:F262183 JB262154:JB262183 SX262154:SX262183 ACT262154:ACT262183 AMP262154:AMP262183 AWL262154:AWL262183 BGH262154:BGH262183 BQD262154:BQD262183 BZZ262154:BZZ262183 CJV262154:CJV262183 CTR262154:CTR262183 DDN262154:DDN262183 DNJ262154:DNJ262183 DXF262154:DXF262183 EHB262154:EHB262183 EQX262154:EQX262183 FAT262154:FAT262183 FKP262154:FKP262183 FUL262154:FUL262183 GEH262154:GEH262183 GOD262154:GOD262183 GXZ262154:GXZ262183 HHV262154:HHV262183 HRR262154:HRR262183 IBN262154:IBN262183 ILJ262154:ILJ262183 IVF262154:IVF262183 JFB262154:JFB262183 JOX262154:JOX262183 JYT262154:JYT262183 KIP262154:KIP262183 KSL262154:KSL262183 LCH262154:LCH262183 LMD262154:LMD262183 LVZ262154:LVZ262183 MFV262154:MFV262183 MPR262154:MPR262183 MZN262154:MZN262183 NJJ262154:NJJ262183 NTF262154:NTF262183 ODB262154:ODB262183 OMX262154:OMX262183 OWT262154:OWT262183 PGP262154:PGP262183 PQL262154:PQL262183 QAH262154:QAH262183 QKD262154:QKD262183 QTZ262154:QTZ262183 RDV262154:RDV262183 RNR262154:RNR262183 RXN262154:RXN262183 SHJ262154:SHJ262183 SRF262154:SRF262183 TBB262154:TBB262183 TKX262154:TKX262183 TUT262154:TUT262183 UEP262154:UEP262183 UOL262154:UOL262183 UYH262154:UYH262183 VID262154:VID262183 VRZ262154:VRZ262183 WBV262154:WBV262183 WLR262154:WLR262183 WVN262154:WVN262183 F327690:F327719 JB327690:JB327719 SX327690:SX327719 ACT327690:ACT327719 AMP327690:AMP327719 AWL327690:AWL327719 BGH327690:BGH327719 BQD327690:BQD327719 BZZ327690:BZZ327719 CJV327690:CJV327719 CTR327690:CTR327719 DDN327690:DDN327719 DNJ327690:DNJ327719 DXF327690:DXF327719 EHB327690:EHB327719 EQX327690:EQX327719 FAT327690:FAT327719 FKP327690:FKP327719 FUL327690:FUL327719 GEH327690:GEH327719 GOD327690:GOD327719 GXZ327690:GXZ327719 HHV327690:HHV327719 HRR327690:HRR327719 IBN327690:IBN327719 ILJ327690:ILJ327719 IVF327690:IVF327719 JFB327690:JFB327719 JOX327690:JOX327719 JYT327690:JYT327719 KIP327690:KIP327719 KSL327690:KSL327719 LCH327690:LCH327719 LMD327690:LMD327719 LVZ327690:LVZ327719 MFV327690:MFV327719 MPR327690:MPR327719 MZN327690:MZN327719 NJJ327690:NJJ327719 NTF327690:NTF327719 ODB327690:ODB327719 OMX327690:OMX327719 OWT327690:OWT327719 PGP327690:PGP327719 PQL327690:PQL327719 QAH327690:QAH327719 QKD327690:QKD327719 QTZ327690:QTZ327719 RDV327690:RDV327719 RNR327690:RNR327719 RXN327690:RXN327719 SHJ327690:SHJ327719 SRF327690:SRF327719 TBB327690:TBB327719 TKX327690:TKX327719 TUT327690:TUT327719 UEP327690:UEP327719 UOL327690:UOL327719 UYH327690:UYH327719 VID327690:VID327719 VRZ327690:VRZ327719 WBV327690:WBV327719 WLR327690:WLR327719 WVN327690:WVN327719 F393226:F393255 JB393226:JB393255 SX393226:SX393255 ACT393226:ACT393255 AMP393226:AMP393255 AWL393226:AWL393255 BGH393226:BGH393255 BQD393226:BQD393255 BZZ393226:BZZ393255 CJV393226:CJV393255 CTR393226:CTR393255 DDN393226:DDN393255 DNJ393226:DNJ393255 DXF393226:DXF393255 EHB393226:EHB393255 EQX393226:EQX393255 FAT393226:FAT393255 FKP393226:FKP393255 FUL393226:FUL393255 GEH393226:GEH393255 GOD393226:GOD393255 GXZ393226:GXZ393255 HHV393226:HHV393255 HRR393226:HRR393255 IBN393226:IBN393255 ILJ393226:ILJ393255 IVF393226:IVF393255 JFB393226:JFB393255 JOX393226:JOX393255 JYT393226:JYT393255 KIP393226:KIP393255 KSL393226:KSL393255 LCH393226:LCH393255 LMD393226:LMD393255 LVZ393226:LVZ393255 MFV393226:MFV393255 MPR393226:MPR393255 MZN393226:MZN393255 NJJ393226:NJJ393255 NTF393226:NTF393255 ODB393226:ODB393255 OMX393226:OMX393255 OWT393226:OWT393255 PGP393226:PGP393255 PQL393226:PQL393255 QAH393226:QAH393255 QKD393226:QKD393255 QTZ393226:QTZ393255 RDV393226:RDV393255 RNR393226:RNR393255 RXN393226:RXN393255 SHJ393226:SHJ393255 SRF393226:SRF393255 TBB393226:TBB393255 TKX393226:TKX393255 TUT393226:TUT393255 UEP393226:UEP393255 UOL393226:UOL393255 UYH393226:UYH393255 VID393226:VID393255 VRZ393226:VRZ393255 WBV393226:WBV393255 WLR393226:WLR393255 WVN393226:WVN393255 F458762:F458791 JB458762:JB458791 SX458762:SX458791 ACT458762:ACT458791 AMP458762:AMP458791 AWL458762:AWL458791 BGH458762:BGH458791 BQD458762:BQD458791 BZZ458762:BZZ458791 CJV458762:CJV458791 CTR458762:CTR458791 DDN458762:DDN458791 DNJ458762:DNJ458791 DXF458762:DXF458791 EHB458762:EHB458791 EQX458762:EQX458791 FAT458762:FAT458791 FKP458762:FKP458791 FUL458762:FUL458791 GEH458762:GEH458791 GOD458762:GOD458791 GXZ458762:GXZ458791 HHV458762:HHV458791 HRR458762:HRR458791 IBN458762:IBN458791 ILJ458762:ILJ458791 IVF458762:IVF458791 JFB458762:JFB458791 JOX458762:JOX458791 JYT458762:JYT458791 KIP458762:KIP458791 KSL458762:KSL458791 LCH458762:LCH458791 LMD458762:LMD458791 LVZ458762:LVZ458791 MFV458762:MFV458791 MPR458762:MPR458791 MZN458762:MZN458791 NJJ458762:NJJ458791 NTF458762:NTF458791 ODB458762:ODB458791 OMX458762:OMX458791 OWT458762:OWT458791 PGP458762:PGP458791 PQL458762:PQL458791 QAH458762:QAH458791 QKD458762:QKD458791 QTZ458762:QTZ458791 RDV458762:RDV458791 RNR458762:RNR458791 RXN458762:RXN458791 SHJ458762:SHJ458791 SRF458762:SRF458791 TBB458762:TBB458791 TKX458762:TKX458791 TUT458762:TUT458791 UEP458762:UEP458791 UOL458762:UOL458791 UYH458762:UYH458791 VID458762:VID458791 VRZ458762:VRZ458791 WBV458762:WBV458791 WLR458762:WLR458791 WVN458762:WVN458791 F524298:F524327 JB524298:JB524327 SX524298:SX524327 ACT524298:ACT524327 AMP524298:AMP524327 AWL524298:AWL524327 BGH524298:BGH524327 BQD524298:BQD524327 BZZ524298:BZZ524327 CJV524298:CJV524327 CTR524298:CTR524327 DDN524298:DDN524327 DNJ524298:DNJ524327 DXF524298:DXF524327 EHB524298:EHB524327 EQX524298:EQX524327 FAT524298:FAT524327 FKP524298:FKP524327 FUL524298:FUL524327 GEH524298:GEH524327 GOD524298:GOD524327 GXZ524298:GXZ524327 HHV524298:HHV524327 HRR524298:HRR524327 IBN524298:IBN524327 ILJ524298:ILJ524327 IVF524298:IVF524327 JFB524298:JFB524327 JOX524298:JOX524327 JYT524298:JYT524327 KIP524298:KIP524327 KSL524298:KSL524327 LCH524298:LCH524327 LMD524298:LMD524327 LVZ524298:LVZ524327 MFV524298:MFV524327 MPR524298:MPR524327 MZN524298:MZN524327 NJJ524298:NJJ524327 NTF524298:NTF524327 ODB524298:ODB524327 OMX524298:OMX524327 OWT524298:OWT524327 PGP524298:PGP524327 PQL524298:PQL524327 QAH524298:QAH524327 QKD524298:QKD524327 QTZ524298:QTZ524327 RDV524298:RDV524327 RNR524298:RNR524327 RXN524298:RXN524327 SHJ524298:SHJ524327 SRF524298:SRF524327 TBB524298:TBB524327 TKX524298:TKX524327 TUT524298:TUT524327 UEP524298:UEP524327 UOL524298:UOL524327 UYH524298:UYH524327 VID524298:VID524327 VRZ524298:VRZ524327 WBV524298:WBV524327 WLR524298:WLR524327 WVN524298:WVN524327 F589834:F589863 JB589834:JB589863 SX589834:SX589863 ACT589834:ACT589863 AMP589834:AMP589863 AWL589834:AWL589863 BGH589834:BGH589863 BQD589834:BQD589863 BZZ589834:BZZ589863 CJV589834:CJV589863 CTR589834:CTR589863 DDN589834:DDN589863 DNJ589834:DNJ589863 DXF589834:DXF589863 EHB589834:EHB589863 EQX589834:EQX589863 FAT589834:FAT589863 FKP589834:FKP589863 FUL589834:FUL589863 GEH589834:GEH589863 GOD589834:GOD589863 GXZ589834:GXZ589863 HHV589834:HHV589863 HRR589834:HRR589863 IBN589834:IBN589863 ILJ589834:ILJ589863 IVF589834:IVF589863 JFB589834:JFB589863 JOX589834:JOX589863 JYT589834:JYT589863 KIP589834:KIP589863 KSL589834:KSL589863 LCH589834:LCH589863 LMD589834:LMD589863 LVZ589834:LVZ589863 MFV589834:MFV589863 MPR589834:MPR589863 MZN589834:MZN589863 NJJ589834:NJJ589863 NTF589834:NTF589863 ODB589834:ODB589863 OMX589834:OMX589863 OWT589834:OWT589863 PGP589834:PGP589863 PQL589834:PQL589863 QAH589834:QAH589863 QKD589834:QKD589863 QTZ589834:QTZ589863 RDV589834:RDV589863 RNR589834:RNR589863 RXN589834:RXN589863 SHJ589834:SHJ589863 SRF589834:SRF589863 TBB589834:TBB589863 TKX589834:TKX589863 TUT589834:TUT589863 UEP589834:UEP589863 UOL589834:UOL589863 UYH589834:UYH589863 VID589834:VID589863 VRZ589834:VRZ589863 WBV589834:WBV589863 WLR589834:WLR589863 WVN589834:WVN589863 F655370:F655399 JB655370:JB655399 SX655370:SX655399 ACT655370:ACT655399 AMP655370:AMP655399 AWL655370:AWL655399 BGH655370:BGH655399 BQD655370:BQD655399 BZZ655370:BZZ655399 CJV655370:CJV655399 CTR655370:CTR655399 DDN655370:DDN655399 DNJ655370:DNJ655399 DXF655370:DXF655399 EHB655370:EHB655399 EQX655370:EQX655399 FAT655370:FAT655399 FKP655370:FKP655399 FUL655370:FUL655399 GEH655370:GEH655399 GOD655370:GOD655399 GXZ655370:GXZ655399 HHV655370:HHV655399 HRR655370:HRR655399 IBN655370:IBN655399 ILJ655370:ILJ655399 IVF655370:IVF655399 JFB655370:JFB655399 JOX655370:JOX655399 JYT655370:JYT655399 KIP655370:KIP655399 KSL655370:KSL655399 LCH655370:LCH655399 LMD655370:LMD655399 LVZ655370:LVZ655399 MFV655370:MFV655399 MPR655370:MPR655399 MZN655370:MZN655399 NJJ655370:NJJ655399 NTF655370:NTF655399 ODB655370:ODB655399 OMX655370:OMX655399 OWT655370:OWT655399 PGP655370:PGP655399 PQL655370:PQL655399 QAH655370:QAH655399 QKD655370:QKD655399 QTZ655370:QTZ655399 RDV655370:RDV655399 RNR655370:RNR655399 RXN655370:RXN655399 SHJ655370:SHJ655399 SRF655370:SRF655399 TBB655370:TBB655399 TKX655370:TKX655399 TUT655370:TUT655399 UEP655370:UEP655399 UOL655370:UOL655399 UYH655370:UYH655399 VID655370:VID655399 VRZ655370:VRZ655399 WBV655370:WBV655399 WLR655370:WLR655399 WVN655370:WVN655399 F720906:F720935 JB720906:JB720935 SX720906:SX720935 ACT720906:ACT720935 AMP720906:AMP720935 AWL720906:AWL720935 BGH720906:BGH720935 BQD720906:BQD720935 BZZ720906:BZZ720935 CJV720906:CJV720935 CTR720906:CTR720935 DDN720906:DDN720935 DNJ720906:DNJ720935 DXF720906:DXF720935 EHB720906:EHB720935 EQX720906:EQX720935 FAT720906:FAT720935 FKP720906:FKP720935 FUL720906:FUL720935 GEH720906:GEH720935 GOD720906:GOD720935 GXZ720906:GXZ720935 HHV720906:HHV720935 HRR720906:HRR720935 IBN720906:IBN720935 ILJ720906:ILJ720935 IVF720906:IVF720935 JFB720906:JFB720935 JOX720906:JOX720935 JYT720906:JYT720935 KIP720906:KIP720935 KSL720906:KSL720935 LCH720906:LCH720935 LMD720906:LMD720935 LVZ720906:LVZ720935 MFV720906:MFV720935 MPR720906:MPR720935 MZN720906:MZN720935 NJJ720906:NJJ720935 NTF720906:NTF720935 ODB720906:ODB720935 OMX720906:OMX720935 OWT720906:OWT720935 PGP720906:PGP720935 PQL720906:PQL720935 QAH720906:QAH720935 QKD720906:QKD720935 QTZ720906:QTZ720935 RDV720906:RDV720935 RNR720906:RNR720935 RXN720906:RXN720935 SHJ720906:SHJ720935 SRF720906:SRF720935 TBB720906:TBB720935 TKX720906:TKX720935 TUT720906:TUT720935 UEP720906:UEP720935 UOL720906:UOL720935 UYH720906:UYH720935 VID720906:VID720935 VRZ720906:VRZ720935 WBV720906:WBV720935 WLR720906:WLR720935 WVN720906:WVN720935 F786442:F786471 JB786442:JB786471 SX786442:SX786471 ACT786442:ACT786471 AMP786442:AMP786471 AWL786442:AWL786471 BGH786442:BGH786471 BQD786442:BQD786471 BZZ786442:BZZ786471 CJV786442:CJV786471 CTR786442:CTR786471 DDN786442:DDN786471 DNJ786442:DNJ786471 DXF786442:DXF786471 EHB786442:EHB786471 EQX786442:EQX786471 FAT786442:FAT786471 FKP786442:FKP786471 FUL786442:FUL786471 GEH786442:GEH786471 GOD786442:GOD786471 GXZ786442:GXZ786471 HHV786442:HHV786471 HRR786442:HRR786471 IBN786442:IBN786471 ILJ786442:ILJ786471 IVF786442:IVF786471 JFB786442:JFB786471 JOX786442:JOX786471 JYT786442:JYT786471 KIP786442:KIP786471 KSL786442:KSL786471 LCH786442:LCH786471 LMD786442:LMD786471 LVZ786442:LVZ786471 MFV786442:MFV786471 MPR786442:MPR786471 MZN786442:MZN786471 NJJ786442:NJJ786471 NTF786442:NTF786471 ODB786442:ODB786471 OMX786442:OMX786471 OWT786442:OWT786471 PGP786442:PGP786471 PQL786442:PQL786471 QAH786442:QAH786471 QKD786442:QKD786471 QTZ786442:QTZ786471 RDV786442:RDV786471 RNR786442:RNR786471 RXN786442:RXN786471 SHJ786442:SHJ786471 SRF786442:SRF786471 TBB786442:TBB786471 TKX786442:TKX786471 TUT786442:TUT786471 UEP786442:UEP786471 UOL786442:UOL786471 UYH786442:UYH786471 VID786442:VID786471 VRZ786442:VRZ786471 WBV786442:WBV786471 WLR786442:WLR786471 WVN786442:WVN786471 F851978:F852007 JB851978:JB852007 SX851978:SX852007 ACT851978:ACT852007 AMP851978:AMP852007 AWL851978:AWL852007 BGH851978:BGH852007 BQD851978:BQD852007 BZZ851978:BZZ852007 CJV851978:CJV852007 CTR851978:CTR852007 DDN851978:DDN852007 DNJ851978:DNJ852007 DXF851978:DXF852007 EHB851978:EHB852007 EQX851978:EQX852007 FAT851978:FAT852007 FKP851978:FKP852007 FUL851978:FUL852007 GEH851978:GEH852007 GOD851978:GOD852007 GXZ851978:GXZ852007 HHV851978:HHV852007 HRR851978:HRR852007 IBN851978:IBN852007 ILJ851978:ILJ852007 IVF851978:IVF852007 JFB851978:JFB852007 JOX851978:JOX852007 JYT851978:JYT852007 KIP851978:KIP852007 KSL851978:KSL852007 LCH851978:LCH852007 LMD851978:LMD852007 LVZ851978:LVZ852007 MFV851978:MFV852007 MPR851978:MPR852007 MZN851978:MZN852007 NJJ851978:NJJ852007 NTF851978:NTF852007 ODB851978:ODB852007 OMX851978:OMX852007 OWT851978:OWT852007 PGP851978:PGP852007 PQL851978:PQL852007 QAH851978:QAH852007 QKD851978:QKD852007 QTZ851978:QTZ852007 RDV851978:RDV852007 RNR851978:RNR852007 RXN851978:RXN852007 SHJ851978:SHJ852007 SRF851978:SRF852007 TBB851978:TBB852007 TKX851978:TKX852007 TUT851978:TUT852007 UEP851978:UEP852007 UOL851978:UOL852007 UYH851978:UYH852007 VID851978:VID852007 VRZ851978:VRZ852007 WBV851978:WBV852007 WLR851978:WLR852007 WVN851978:WVN852007 F917514:F917543 JB917514:JB917543 SX917514:SX917543 ACT917514:ACT917543 AMP917514:AMP917543 AWL917514:AWL917543 BGH917514:BGH917543 BQD917514:BQD917543 BZZ917514:BZZ917543 CJV917514:CJV917543 CTR917514:CTR917543 DDN917514:DDN917543 DNJ917514:DNJ917543 DXF917514:DXF917543 EHB917514:EHB917543 EQX917514:EQX917543 FAT917514:FAT917543 FKP917514:FKP917543 FUL917514:FUL917543 GEH917514:GEH917543 GOD917514:GOD917543 GXZ917514:GXZ917543 HHV917514:HHV917543 HRR917514:HRR917543 IBN917514:IBN917543 ILJ917514:ILJ917543 IVF917514:IVF917543 JFB917514:JFB917543 JOX917514:JOX917543 JYT917514:JYT917543 KIP917514:KIP917543 KSL917514:KSL917543 LCH917514:LCH917543 LMD917514:LMD917543 LVZ917514:LVZ917543 MFV917514:MFV917543 MPR917514:MPR917543 MZN917514:MZN917543 NJJ917514:NJJ917543 NTF917514:NTF917543 ODB917514:ODB917543 OMX917514:OMX917543 OWT917514:OWT917543 PGP917514:PGP917543 PQL917514:PQL917543 QAH917514:QAH917543 QKD917514:QKD917543 QTZ917514:QTZ917543 RDV917514:RDV917543 RNR917514:RNR917543 RXN917514:RXN917543 SHJ917514:SHJ917543 SRF917514:SRF917543 TBB917514:TBB917543 TKX917514:TKX917543 TUT917514:TUT917543 UEP917514:UEP917543 UOL917514:UOL917543 UYH917514:UYH917543 VID917514:VID917543 VRZ917514:VRZ917543 WBV917514:WBV917543 WLR917514:WLR917543 WVN917514:WVN917543 F983050:F983079 JB983050:JB983079 SX983050:SX983079 ACT983050:ACT983079 AMP983050:AMP983079 AWL983050:AWL983079 BGH983050:BGH983079 BQD983050:BQD983079 BZZ983050:BZZ983079 CJV983050:CJV983079 CTR983050:CTR983079 DDN983050:DDN983079 DNJ983050:DNJ983079 DXF983050:DXF983079 EHB983050:EHB983079 EQX983050:EQX983079 FAT983050:FAT983079 FKP983050:FKP983079 FUL983050:FUL983079 GEH983050:GEH983079 GOD983050:GOD983079 GXZ983050:GXZ983079 HHV983050:HHV983079 HRR983050:HRR983079 IBN983050:IBN983079 ILJ983050:ILJ983079 IVF983050:IVF983079 JFB983050:JFB983079 JOX983050:JOX983079 JYT983050:JYT983079 KIP983050:KIP983079 KSL983050:KSL983079 LCH983050:LCH983079 LMD983050:LMD983079 LVZ983050:LVZ983079 MFV983050:MFV983079 MPR983050:MPR983079 MZN983050:MZN983079 NJJ983050:NJJ983079 NTF983050:NTF983079 ODB983050:ODB983079 OMX983050:OMX983079 OWT983050:OWT983079 PGP983050:PGP983079 PQL983050:PQL983079 QAH983050:QAH983079 QKD983050:QKD983079 QTZ983050:QTZ983079 RDV983050:RDV983079 RNR983050:RNR983079 RXN983050:RXN983079 SHJ983050:SHJ983079 SRF983050:SRF983079 TBB983050:TBB983079 TKX983050:TKX983079 TUT983050:TUT983079 UEP983050:UEP983079 UOL983050:UOL983079 UYH983050:UYH983079 VID983050:VID983079 VRZ983050:VRZ983079 WBV983050:WBV983079 WLR983050:WLR983079 WVN983050:WVN983079">
      <formula1>"○"</formula1>
    </dataValidation>
    <dataValidation type="list" allowBlank="1" showInputMessage="1" showErrorMessage="1" sqref="G10:G39 JC10:JC39 SY10:SY39 ACU10:ACU39 AMQ10:AMQ39 AWM10:AWM39 BGI10:BGI39 BQE10:BQE39 CAA10:CAA39 CJW10:CJW39 CTS10:CTS39 DDO10:DDO39 DNK10:DNK39 DXG10:DXG39 EHC10:EHC39 EQY10:EQY39 FAU10:FAU39 FKQ10:FKQ39 FUM10:FUM39 GEI10:GEI39 GOE10:GOE39 GYA10:GYA39 HHW10:HHW39 HRS10:HRS39 IBO10:IBO39 ILK10:ILK39 IVG10:IVG39 JFC10:JFC39 JOY10:JOY39 JYU10:JYU39 KIQ10:KIQ39 KSM10:KSM39 LCI10:LCI39 LME10:LME39 LWA10:LWA39 MFW10:MFW39 MPS10:MPS39 MZO10:MZO39 NJK10:NJK39 NTG10:NTG39 ODC10:ODC39 OMY10:OMY39 OWU10:OWU39 PGQ10:PGQ39 PQM10:PQM39 QAI10:QAI39 QKE10:QKE39 QUA10:QUA39 RDW10:RDW39 RNS10:RNS39 RXO10:RXO39 SHK10:SHK39 SRG10:SRG39 TBC10:TBC39 TKY10:TKY39 TUU10:TUU39 UEQ10:UEQ39 UOM10:UOM39 UYI10:UYI39 VIE10:VIE39 VSA10:VSA39 WBW10:WBW39 WLS10:WLS39 WVO10:WVO39 G65546:G65575 JC65546:JC65575 SY65546:SY65575 ACU65546:ACU65575 AMQ65546:AMQ65575 AWM65546:AWM65575 BGI65546:BGI65575 BQE65546:BQE65575 CAA65546:CAA65575 CJW65546:CJW65575 CTS65546:CTS65575 DDO65546:DDO65575 DNK65546:DNK65575 DXG65546:DXG65575 EHC65546:EHC65575 EQY65546:EQY65575 FAU65546:FAU65575 FKQ65546:FKQ65575 FUM65546:FUM65575 GEI65546:GEI65575 GOE65546:GOE65575 GYA65546:GYA65575 HHW65546:HHW65575 HRS65546:HRS65575 IBO65546:IBO65575 ILK65546:ILK65575 IVG65546:IVG65575 JFC65546:JFC65575 JOY65546:JOY65575 JYU65546:JYU65575 KIQ65546:KIQ65575 KSM65546:KSM65575 LCI65546:LCI65575 LME65546:LME65575 LWA65546:LWA65575 MFW65546:MFW65575 MPS65546:MPS65575 MZO65546:MZO65575 NJK65546:NJK65575 NTG65546:NTG65575 ODC65546:ODC65575 OMY65546:OMY65575 OWU65546:OWU65575 PGQ65546:PGQ65575 PQM65546:PQM65575 QAI65546:QAI65575 QKE65546:QKE65575 QUA65546:QUA65575 RDW65546:RDW65575 RNS65546:RNS65575 RXO65546:RXO65575 SHK65546:SHK65575 SRG65546:SRG65575 TBC65546:TBC65575 TKY65546:TKY65575 TUU65546:TUU65575 UEQ65546:UEQ65575 UOM65546:UOM65575 UYI65546:UYI65575 VIE65546:VIE65575 VSA65546:VSA65575 WBW65546:WBW65575 WLS65546:WLS65575 WVO65546:WVO65575 G131082:G131111 JC131082:JC131111 SY131082:SY131111 ACU131082:ACU131111 AMQ131082:AMQ131111 AWM131082:AWM131111 BGI131082:BGI131111 BQE131082:BQE131111 CAA131082:CAA131111 CJW131082:CJW131111 CTS131082:CTS131111 DDO131082:DDO131111 DNK131082:DNK131111 DXG131082:DXG131111 EHC131082:EHC131111 EQY131082:EQY131111 FAU131082:FAU131111 FKQ131082:FKQ131111 FUM131082:FUM131111 GEI131082:GEI131111 GOE131082:GOE131111 GYA131082:GYA131111 HHW131082:HHW131111 HRS131082:HRS131111 IBO131082:IBO131111 ILK131082:ILK131111 IVG131082:IVG131111 JFC131082:JFC131111 JOY131082:JOY131111 JYU131082:JYU131111 KIQ131082:KIQ131111 KSM131082:KSM131111 LCI131082:LCI131111 LME131082:LME131111 LWA131082:LWA131111 MFW131082:MFW131111 MPS131082:MPS131111 MZO131082:MZO131111 NJK131082:NJK131111 NTG131082:NTG131111 ODC131082:ODC131111 OMY131082:OMY131111 OWU131082:OWU131111 PGQ131082:PGQ131111 PQM131082:PQM131111 QAI131082:QAI131111 QKE131082:QKE131111 QUA131082:QUA131111 RDW131082:RDW131111 RNS131082:RNS131111 RXO131082:RXO131111 SHK131082:SHK131111 SRG131082:SRG131111 TBC131082:TBC131111 TKY131082:TKY131111 TUU131082:TUU131111 UEQ131082:UEQ131111 UOM131082:UOM131111 UYI131082:UYI131111 VIE131082:VIE131111 VSA131082:VSA131111 WBW131082:WBW131111 WLS131082:WLS131111 WVO131082:WVO131111 G196618:G196647 JC196618:JC196647 SY196618:SY196647 ACU196618:ACU196647 AMQ196618:AMQ196647 AWM196618:AWM196647 BGI196618:BGI196647 BQE196618:BQE196647 CAA196618:CAA196647 CJW196618:CJW196647 CTS196618:CTS196647 DDO196618:DDO196647 DNK196618:DNK196647 DXG196618:DXG196647 EHC196618:EHC196647 EQY196618:EQY196647 FAU196618:FAU196647 FKQ196618:FKQ196647 FUM196618:FUM196647 GEI196618:GEI196647 GOE196618:GOE196647 GYA196618:GYA196647 HHW196618:HHW196647 HRS196618:HRS196647 IBO196618:IBO196647 ILK196618:ILK196647 IVG196618:IVG196647 JFC196618:JFC196647 JOY196618:JOY196647 JYU196618:JYU196647 KIQ196618:KIQ196647 KSM196618:KSM196647 LCI196618:LCI196647 LME196618:LME196647 LWA196618:LWA196647 MFW196618:MFW196647 MPS196618:MPS196647 MZO196618:MZO196647 NJK196618:NJK196647 NTG196618:NTG196647 ODC196618:ODC196647 OMY196618:OMY196647 OWU196618:OWU196647 PGQ196618:PGQ196647 PQM196618:PQM196647 QAI196618:QAI196647 QKE196618:QKE196647 QUA196618:QUA196647 RDW196618:RDW196647 RNS196618:RNS196647 RXO196618:RXO196647 SHK196618:SHK196647 SRG196618:SRG196647 TBC196618:TBC196647 TKY196618:TKY196647 TUU196618:TUU196647 UEQ196618:UEQ196647 UOM196618:UOM196647 UYI196618:UYI196647 VIE196618:VIE196647 VSA196618:VSA196647 WBW196618:WBW196647 WLS196618:WLS196647 WVO196618:WVO196647 G262154:G262183 JC262154:JC262183 SY262154:SY262183 ACU262154:ACU262183 AMQ262154:AMQ262183 AWM262154:AWM262183 BGI262154:BGI262183 BQE262154:BQE262183 CAA262154:CAA262183 CJW262154:CJW262183 CTS262154:CTS262183 DDO262154:DDO262183 DNK262154:DNK262183 DXG262154:DXG262183 EHC262154:EHC262183 EQY262154:EQY262183 FAU262154:FAU262183 FKQ262154:FKQ262183 FUM262154:FUM262183 GEI262154:GEI262183 GOE262154:GOE262183 GYA262154:GYA262183 HHW262154:HHW262183 HRS262154:HRS262183 IBO262154:IBO262183 ILK262154:ILK262183 IVG262154:IVG262183 JFC262154:JFC262183 JOY262154:JOY262183 JYU262154:JYU262183 KIQ262154:KIQ262183 KSM262154:KSM262183 LCI262154:LCI262183 LME262154:LME262183 LWA262154:LWA262183 MFW262154:MFW262183 MPS262154:MPS262183 MZO262154:MZO262183 NJK262154:NJK262183 NTG262154:NTG262183 ODC262154:ODC262183 OMY262154:OMY262183 OWU262154:OWU262183 PGQ262154:PGQ262183 PQM262154:PQM262183 QAI262154:QAI262183 QKE262154:QKE262183 QUA262154:QUA262183 RDW262154:RDW262183 RNS262154:RNS262183 RXO262154:RXO262183 SHK262154:SHK262183 SRG262154:SRG262183 TBC262154:TBC262183 TKY262154:TKY262183 TUU262154:TUU262183 UEQ262154:UEQ262183 UOM262154:UOM262183 UYI262154:UYI262183 VIE262154:VIE262183 VSA262154:VSA262183 WBW262154:WBW262183 WLS262154:WLS262183 WVO262154:WVO262183 G327690:G327719 JC327690:JC327719 SY327690:SY327719 ACU327690:ACU327719 AMQ327690:AMQ327719 AWM327690:AWM327719 BGI327690:BGI327719 BQE327690:BQE327719 CAA327690:CAA327719 CJW327690:CJW327719 CTS327690:CTS327719 DDO327690:DDO327719 DNK327690:DNK327719 DXG327690:DXG327719 EHC327690:EHC327719 EQY327690:EQY327719 FAU327690:FAU327719 FKQ327690:FKQ327719 FUM327690:FUM327719 GEI327690:GEI327719 GOE327690:GOE327719 GYA327690:GYA327719 HHW327690:HHW327719 HRS327690:HRS327719 IBO327690:IBO327719 ILK327690:ILK327719 IVG327690:IVG327719 JFC327690:JFC327719 JOY327690:JOY327719 JYU327690:JYU327719 KIQ327690:KIQ327719 KSM327690:KSM327719 LCI327690:LCI327719 LME327690:LME327719 LWA327690:LWA327719 MFW327690:MFW327719 MPS327690:MPS327719 MZO327690:MZO327719 NJK327690:NJK327719 NTG327690:NTG327719 ODC327690:ODC327719 OMY327690:OMY327719 OWU327690:OWU327719 PGQ327690:PGQ327719 PQM327690:PQM327719 QAI327690:QAI327719 QKE327690:QKE327719 QUA327690:QUA327719 RDW327690:RDW327719 RNS327690:RNS327719 RXO327690:RXO327719 SHK327690:SHK327719 SRG327690:SRG327719 TBC327690:TBC327719 TKY327690:TKY327719 TUU327690:TUU327719 UEQ327690:UEQ327719 UOM327690:UOM327719 UYI327690:UYI327719 VIE327690:VIE327719 VSA327690:VSA327719 WBW327690:WBW327719 WLS327690:WLS327719 WVO327690:WVO327719 G393226:G393255 JC393226:JC393255 SY393226:SY393255 ACU393226:ACU393255 AMQ393226:AMQ393255 AWM393226:AWM393255 BGI393226:BGI393255 BQE393226:BQE393255 CAA393226:CAA393255 CJW393226:CJW393255 CTS393226:CTS393255 DDO393226:DDO393255 DNK393226:DNK393255 DXG393226:DXG393255 EHC393226:EHC393255 EQY393226:EQY393255 FAU393226:FAU393255 FKQ393226:FKQ393255 FUM393226:FUM393255 GEI393226:GEI393255 GOE393226:GOE393255 GYA393226:GYA393255 HHW393226:HHW393255 HRS393226:HRS393255 IBO393226:IBO393255 ILK393226:ILK393255 IVG393226:IVG393255 JFC393226:JFC393255 JOY393226:JOY393255 JYU393226:JYU393255 KIQ393226:KIQ393255 KSM393226:KSM393255 LCI393226:LCI393255 LME393226:LME393255 LWA393226:LWA393255 MFW393226:MFW393255 MPS393226:MPS393255 MZO393226:MZO393255 NJK393226:NJK393255 NTG393226:NTG393255 ODC393226:ODC393255 OMY393226:OMY393255 OWU393226:OWU393255 PGQ393226:PGQ393255 PQM393226:PQM393255 QAI393226:QAI393255 QKE393226:QKE393255 QUA393226:QUA393255 RDW393226:RDW393255 RNS393226:RNS393255 RXO393226:RXO393255 SHK393226:SHK393255 SRG393226:SRG393255 TBC393226:TBC393255 TKY393226:TKY393255 TUU393226:TUU393255 UEQ393226:UEQ393255 UOM393226:UOM393255 UYI393226:UYI393255 VIE393226:VIE393255 VSA393226:VSA393255 WBW393226:WBW393255 WLS393226:WLS393255 WVO393226:WVO393255 G458762:G458791 JC458762:JC458791 SY458762:SY458791 ACU458762:ACU458791 AMQ458762:AMQ458791 AWM458762:AWM458791 BGI458762:BGI458791 BQE458762:BQE458791 CAA458762:CAA458791 CJW458762:CJW458791 CTS458762:CTS458791 DDO458762:DDO458791 DNK458762:DNK458791 DXG458762:DXG458791 EHC458762:EHC458791 EQY458762:EQY458791 FAU458762:FAU458791 FKQ458762:FKQ458791 FUM458762:FUM458791 GEI458762:GEI458791 GOE458762:GOE458791 GYA458762:GYA458791 HHW458762:HHW458791 HRS458762:HRS458791 IBO458762:IBO458791 ILK458762:ILK458791 IVG458762:IVG458791 JFC458762:JFC458791 JOY458762:JOY458791 JYU458762:JYU458791 KIQ458762:KIQ458791 KSM458762:KSM458791 LCI458762:LCI458791 LME458762:LME458791 LWA458762:LWA458791 MFW458762:MFW458791 MPS458762:MPS458791 MZO458762:MZO458791 NJK458762:NJK458791 NTG458762:NTG458791 ODC458762:ODC458791 OMY458762:OMY458791 OWU458762:OWU458791 PGQ458762:PGQ458791 PQM458762:PQM458791 QAI458762:QAI458791 QKE458762:QKE458791 QUA458762:QUA458791 RDW458762:RDW458791 RNS458762:RNS458791 RXO458762:RXO458791 SHK458762:SHK458791 SRG458762:SRG458791 TBC458762:TBC458791 TKY458762:TKY458791 TUU458762:TUU458791 UEQ458762:UEQ458791 UOM458762:UOM458791 UYI458762:UYI458791 VIE458762:VIE458791 VSA458762:VSA458791 WBW458762:WBW458791 WLS458762:WLS458791 WVO458762:WVO458791 G524298:G524327 JC524298:JC524327 SY524298:SY524327 ACU524298:ACU524327 AMQ524298:AMQ524327 AWM524298:AWM524327 BGI524298:BGI524327 BQE524298:BQE524327 CAA524298:CAA524327 CJW524298:CJW524327 CTS524298:CTS524327 DDO524298:DDO524327 DNK524298:DNK524327 DXG524298:DXG524327 EHC524298:EHC524327 EQY524298:EQY524327 FAU524298:FAU524327 FKQ524298:FKQ524327 FUM524298:FUM524327 GEI524298:GEI524327 GOE524298:GOE524327 GYA524298:GYA524327 HHW524298:HHW524327 HRS524298:HRS524327 IBO524298:IBO524327 ILK524298:ILK524327 IVG524298:IVG524327 JFC524298:JFC524327 JOY524298:JOY524327 JYU524298:JYU524327 KIQ524298:KIQ524327 KSM524298:KSM524327 LCI524298:LCI524327 LME524298:LME524327 LWA524298:LWA524327 MFW524298:MFW524327 MPS524298:MPS524327 MZO524298:MZO524327 NJK524298:NJK524327 NTG524298:NTG524327 ODC524298:ODC524327 OMY524298:OMY524327 OWU524298:OWU524327 PGQ524298:PGQ524327 PQM524298:PQM524327 QAI524298:QAI524327 QKE524298:QKE524327 QUA524298:QUA524327 RDW524298:RDW524327 RNS524298:RNS524327 RXO524298:RXO524327 SHK524298:SHK524327 SRG524298:SRG524327 TBC524298:TBC524327 TKY524298:TKY524327 TUU524298:TUU524327 UEQ524298:UEQ524327 UOM524298:UOM524327 UYI524298:UYI524327 VIE524298:VIE524327 VSA524298:VSA524327 WBW524298:WBW524327 WLS524298:WLS524327 WVO524298:WVO524327 G589834:G589863 JC589834:JC589863 SY589834:SY589863 ACU589834:ACU589863 AMQ589834:AMQ589863 AWM589834:AWM589863 BGI589834:BGI589863 BQE589834:BQE589863 CAA589834:CAA589863 CJW589834:CJW589863 CTS589834:CTS589863 DDO589834:DDO589863 DNK589834:DNK589863 DXG589834:DXG589863 EHC589834:EHC589863 EQY589834:EQY589863 FAU589834:FAU589863 FKQ589834:FKQ589863 FUM589834:FUM589863 GEI589834:GEI589863 GOE589834:GOE589863 GYA589834:GYA589863 HHW589834:HHW589863 HRS589834:HRS589863 IBO589834:IBO589863 ILK589834:ILK589863 IVG589834:IVG589863 JFC589834:JFC589863 JOY589834:JOY589863 JYU589834:JYU589863 KIQ589834:KIQ589863 KSM589834:KSM589863 LCI589834:LCI589863 LME589834:LME589863 LWA589834:LWA589863 MFW589834:MFW589863 MPS589834:MPS589863 MZO589834:MZO589863 NJK589834:NJK589863 NTG589834:NTG589863 ODC589834:ODC589863 OMY589834:OMY589863 OWU589834:OWU589863 PGQ589834:PGQ589863 PQM589834:PQM589863 QAI589834:QAI589863 QKE589834:QKE589863 QUA589834:QUA589863 RDW589834:RDW589863 RNS589834:RNS589863 RXO589834:RXO589863 SHK589834:SHK589863 SRG589834:SRG589863 TBC589834:TBC589863 TKY589834:TKY589863 TUU589834:TUU589863 UEQ589834:UEQ589863 UOM589834:UOM589863 UYI589834:UYI589863 VIE589834:VIE589863 VSA589834:VSA589863 WBW589834:WBW589863 WLS589834:WLS589863 WVO589834:WVO589863 G655370:G655399 JC655370:JC655399 SY655370:SY655399 ACU655370:ACU655399 AMQ655370:AMQ655399 AWM655370:AWM655399 BGI655370:BGI655399 BQE655370:BQE655399 CAA655370:CAA655399 CJW655370:CJW655399 CTS655370:CTS655399 DDO655370:DDO655399 DNK655370:DNK655399 DXG655370:DXG655399 EHC655370:EHC655399 EQY655370:EQY655399 FAU655370:FAU655399 FKQ655370:FKQ655399 FUM655370:FUM655399 GEI655370:GEI655399 GOE655370:GOE655399 GYA655370:GYA655399 HHW655370:HHW655399 HRS655370:HRS655399 IBO655370:IBO655399 ILK655370:ILK655399 IVG655370:IVG655399 JFC655370:JFC655399 JOY655370:JOY655399 JYU655370:JYU655399 KIQ655370:KIQ655399 KSM655370:KSM655399 LCI655370:LCI655399 LME655370:LME655399 LWA655370:LWA655399 MFW655370:MFW655399 MPS655370:MPS655399 MZO655370:MZO655399 NJK655370:NJK655399 NTG655370:NTG655399 ODC655370:ODC655399 OMY655370:OMY655399 OWU655370:OWU655399 PGQ655370:PGQ655399 PQM655370:PQM655399 QAI655370:QAI655399 QKE655370:QKE655399 QUA655370:QUA655399 RDW655370:RDW655399 RNS655370:RNS655399 RXO655370:RXO655399 SHK655370:SHK655399 SRG655370:SRG655399 TBC655370:TBC655399 TKY655370:TKY655399 TUU655370:TUU655399 UEQ655370:UEQ655399 UOM655370:UOM655399 UYI655370:UYI655399 VIE655370:VIE655399 VSA655370:VSA655399 WBW655370:WBW655399 WLS655370:WLS655399 WVO655370:WVO655399 G720906:G720935 JC720906:JC720935 SY720906:SY720935 ACU720906:ACU720935 AMQ720906:AMQ720935 AWM720906:AWM720935 BGI720906:BGI720935 BQE720906:BQE720935 CAA720906:CAA720935 CJW720906:CJW720935 CTS720906:CTS720935 DDO720906:DDO720935 DNK720906:DNK720935 DXG720906:DXG720935 EHC720906:EHC720935 EQY720906:EQY720935 FAU720906:FAU720935 FKQ720906:FKQ720935 FUM720906:FUM720935 GEI720906:GEI720935 GOE720906:GOE720935 GYA720906:GYA720935 HHW720906:HHW720935 HRS720906:HRS720935 IBO720906:IBO720935 ILK720906:ILK720935 IVG720906:IVG720935 JFC720906:JFC720935 JOY720906:JOY720935 JYU720906:JYU720935 KIQ720906:KIQ720935 KSM720906:KSM720935 LCI720906:LCI720935 LME720906:LME720935 LWA720906:LWA720935 MFW720906:MFW720935 MPS720906:MPS720935 MZO720906:MZO720935 NJK720906:NJK720935 NTG720906:NTG720935 ODC720906:ODC720935 OMY720906:OMY720935 OWU720906:OWU720935 PGQ720906:PGQ720935 PQM720906:PQM720935 QAI720906:QAI720935 QKE720906:QKE720935 QUA720906:QUA720935 RDW720906:RDW720935 RNS720906:RNS720935 RXO720906:RXO720935 SHK720906:SHK720935 SRG720906:SRG720935 TBC720906:TBC720935 TKY720906:TKY720935 TUU720906:TUU720935 UEQ720906:UEQ720935 UOM720906:UOM720935 UYI720906:UYI720935 VIE720906:VIE720935 VSA720906:VSA720935 WBW720906:WBW720935 WLS720906:WLS720935 WVO720906:WVO720935 G786442:G786471 JC786442:JC786471 SY786442:SY786471 ACU786442:ACU786471 AMQ786442:AMQ786471 AWM786442:AWM786471 BGI786442:BGI786471 BQE786442:BQE786471 CAA786442:CAA786471 CJW786442:CJW786471 CTS786442:CTS786471 DDO786442:DDO786471 DNK786442:DNK786471 DXG786442:DXG786471 EHC786442:EHC786471 EQY786442:EQY786471 FAU786442:FAU786471 FKQ786442:FKQ786471 FUM786442:FUM786471 GEI786442:GEI786471 GOE786442:GOE786471 GYA786442:GYA786471 HHW786442:HHW786471 HRS786442:HRS786471 IBO786442:IBO786471 ILK786442:ILK786471 IVG786442:IVG786471 JFC786442:JFC786471 JOY786442:JOY786471 JYU786442:JYU786471 KIQ786442:KIQ786471 KSM786442:KSM786471 LCI786442:LCI786471 LME786442:LME786471 LWA786442:LWA786471 MFW786442:MFW786471 MPS786442:MPS786471 MZO786442:MZO786471 NJK786442:NJK786471 NTG786442:NTG786471 ODC786442:ODC786471 OMY786442:OMY786471 OWU786442:OWU786471 PGQ786442:PGQ786471 PQM786442:PQM786471 QAI786442:QAI786471 QKE786442:QKE786471 QUA786442:QUA786471 RDW786442:RDW786471 RNS786442:RNS786471 RXO786442:RXO786471 SHK786442:SHK786471 SRG786442:SRG786471 TBC786442:TBC786471 TKY786442:TKY786471 TUU786442:TUU786471 UEQ786442:UEQ786471 UOM786442:UOM786471 UYI786442:UYI786471 VIE786442:VIE786471 VSA786442:VSA786471 WBW786442:WBW786471 WLS786442:WLS786471 WVO786442:WVO786471 G851978:G852007 JC851978:JC852007 SY851978:SY852007 ACU851978:ACU852007 AMQ851978:AMQ852007 AWM851978:AWM852007 BGI851978:BGI852007 BQE851978:BQE852007 CAA851978:CAA852007 CJW851978:CJW852007 CTS851978:CTS852007 DDO851978:DDO852007 DNK851978:DNK852007 DXG851978:DXG852007 EHC851978:EHC852007 EQY851978:EQY852007 FAU851978:FAU852007 FKQ851978:FKQ852007 FUM851978:FUM852007 GEI851978:GEI852007 GOE851978:GOE852007 GYA851978:GYA852007 HHW851978:HHW852007 HRS851978:HRS852007 IBO851978:IBO852007 ILK851978:ILK852007 IVG851978:IVG852007 JFC851978:JFC852007 JOY851978:JOY852007 JYU851978:JYU852007 KIQ851978:KIQ852007 KSM851978:KSM852007 LCI851978:LCI852007 LME851978:LME852007 LWA851978:LWA852007 MFW851978:MFW852007 MPS851978:MPS852007 MZO851978:MZO852007 NJK851978:NJK852007 NTG851978:NTG852007 ODC851978:ODC852007 OMY851978:OMY852007 OWU851978:OWU852007 PGQ851978:PGQ852007 PQM851978:PQM852007 QAI851978:QAI852007 QKE851978:QKE852007 QUA851978:QUA852007 RDW851978:RDW852007 RNS851978:RNS852007 RXO851978:RXO852007 SHK851978:SHK852007 SRG851978:SRG852007 TBC851978:TBC852007 TKY851978:TKY852007 TUU851978:TUU852007 UEQ851978:UEQ852007 UOM851978:UOM852007 UYI851978:UYI852007 VIE851978:VIE852007 VSA851978:VSA852007 WBW851978:WBW852007 WLS851978:WLS852007 WVO851978:WVO852007 G917514:G917543 JC917514:JC917543 SY917514:SY917543 ACU917514:ACU917543 AMQ917514:AMQ917543 AWM917514:AWM917543 BGI917514:BGI917543 BQE917514:BQE917543 CAA917514:CAA917543 CJW917514:CJW917543 CTS917514:CTS917543 DDO917514:DDO917543 DNK917514:DNK917543 DXG917514:DXG917543 EHC917514:EHC917543 EQY917514:EQY917543 FAU917514:FAU917543 FKQ917514:FKQ917543 FUM917514:FUM917543 GEI917514:GEI917543 GOE917514:GOE917543 GYA917514:GYA917543 HHW917514:HHW917543 HRS917514:HRS917543 IBO917514:IBO917543 ILK917514:ILK917543 IVG917514:IVG917543 JFC917514:JFC917543 JOY917514:JOY917543 JYU917514:JYU917543 KIQ917514:KIQ917543 KSM917514:KSM917543 LCI917514:LCI917543 LME917514:LME917543 LWA917514:LWA917543 MFW917514:MFW917543 MPS917514:MPS917543 MZO917514:MZO917543 NJK917514:NJK917543 NTG917514:NTG917543 ODC917514:ODC917543 OMY917514:OMY917543 OWU917514:OWU917543 PGQ917514:PGQ917543 PQM917514:PQM917543 QAI917514:QAI917543 QKE917514:QKE917543 QUA917514:QUA917543 RDW917514:RDW917543 RNS917514:RNS917543 RXO917514:RXO917543 SHK917514:SHK917543 SRG917514:SRG917543 TBC917514:TBC917543 TKY917514:TKY917543 TUU917514:TUU917543 UEQ917514:UEQ917543 UOM917514:UOM917543 UYI917514:UYI917543 VIE917514:VIE917543 VSA917514:VSA917543 WBW917514:WBW917543 WLS917514:WLS917543 WVO917514:WVO917543 G983050:G983079 JC983050:JC983079 SY983050:SY983079 ACU983050:ACU983079 AMQ983050:AMQ983079 AWM983050:AWM983079 BGI983050:BGI983079 BQE983050:BQE983079 CAA983050:CAA983079 CJW983050:CJW983079 CTS983050:CTS983079 DDO983050:DDO983079 DNK983050:DNK983079 DXG983050:DXG983079 EHC983050:EHC983079 EQY983050:EQY983079 FAU983050:FAU983079 FKQ983050:FKQ983079 FUM983050:FUM983079 GEI983050:GEI983079 GOE983050:GOE983079 GYA983050:GYA983079 HHW983050:HHW983079 HRS983050:HRS983079 IBO983050:IBO983079 ILK983050:ILK983079 IVG983050:IVG983079 JFC983050:JFC983079 JOY983050:JOY983079 JYU983050:JYU983079 KIQ983050:KIQ983079 KSM983050:KSM983079 LCI983050:LCI983079 LME983050:LME983079 LWA983050:LWA983079 MFW983050:MFW983079 MPS983050:MPS983079 MZO983050:MZO983079 NJK983050:NJK983079 NTG983050:NTG983079 ODC983050:ODC983079 OMY983050:OMY983079 OWU983050:OWU983079 PGQ983050:PGQ983079 PQM983050:PQM983079 QAI983050:QAI983079 QKE983050:QKE983079 QUA983050:QUA983079 RDW983050:RDW983079 RNS983050:RNS983079 RXO983050:RXO983079 SHK983050:SHK983079 SRG983050:SRG983079 TBC983050:TBC983079 TKY983050:TKY983079 TUU983050:TUU983079 UEQ983050:UEQ983079 UOM983050:UOM983079 UYI983050:UYI983079 VIE983050:VIE983079 VSA983050:VSA983079 WBW983050:WBW983079 WLS983050:WLS983079 WVO983050:WVO983079">
      <formula1>"△"</formula1>
    </dataValidation>
    <dataValidation type="list" allowBlank="1" showInputMessage="1" showErrorMessage="1" sqref="W10:W19 JS10:JS19 TO10:TO19 ADK10:ADK19 ANG10:ANG19 AXC10:AXC19 BGY10:BGY19 BQU10:BQU19 CAQ10:CAQ19 CKM10:CKM19 CUI10:CUI19 DEE10:DEE19 DOA10:DOA19 DXW10:DXW19 EHS10:EHS19 ERO10:ERO19 FBK10:FBK19 FLG10:FLG19 FVC10:FVC19 GEY10:GEY19 GOU10:GOU19 GYQ10:GYQ19 HIM10:HIM19 HSI10:HSI19 ICE10:ICE19 IMA10:IMA19 IVW10:IVW19 JFS10:JFS19 JPO10:JPO19 JZK10:JZK19 KJG10:KJG19 KTC10:KTC19 LCY10:LCY19 LMU10:LMU19 LWQ10:LWQ19 MGM10:MGM19 MQI10:MQI19 NAE10:NAE19 NKA10:NKA19 NTW10:NTW19 ODS10:ODS19 ONO10:ONO19 OXK10:OXK19 PHG10:PHG19 PRC10:PRC19 QAY10:QAY19 QKU10:QKU19 QUQ10:QUQ19 REM10:REM19 ROI10:ROI19 RYE10:RYE19 SIA10:SIA19 SRW10:SRW19 TBS10:TBS19 TLO10:TLO19 TVK10:TVK19 UFG10:UFG19 UPC10:UPC19 UYY10:UYY19 VIU10:VIU19 VSQ10:VSQ19 WCM10:WCM19 WMI10:WMI19 WWE10:WWE19 W65546:W65555 JS65546:JS65555 TO65546:TO65555 ADK65546:ADK65555 ANG65546:ANG65555 AXC65546:AXC65555 BGY65546:BGY65555 BQU65546:BQU65555 CAQ65546:CAQ65555 CKM65546:CKM65555 CUI65546:CUI65555 DEE65546:DEE65555 DOA65546:DOA65555 DXW65546:DXW65555 EHS65546:EHS65555 ERO65546:ERO65555 FBK65546:FBK65555 FLG65546:FLG65555 FVC65546:FVC65555 GEY65546:GEY65555 GOU65546:GOU65555 GYQ65546:GYQ65555 HIM65546:HIM65555 HSI65546:HSI65555 ICE65546:ICE65555 IMA65546:IMA65555 IVW65546:IVW65555 JFS65546:JFS65555 JPO65546:JPO65555 JZK65546:JZK65555 KJG65546:KJG65555 KTC65546:KTC65555 LCY65546:LCY65555 LMU65546:LMU65555 LWQ65546:LWQ65555 MGM65546:MGM65555 MQI65546:MQI65555 NAE65546:NAE65555 NKA65546:NKA65555 NTW65546:NTW65555 ODS65546:ODS65555 ONO65546:ONO65555 OXK65546:OXK65555 PHG65546:PHG65555 PRC65546:PRC65555 QAY65546:QAY65555 QKU65546:QKU65555 QUQ65546:QUQ65555 REM65546:REM65555 ROI65546:ROI65555 RYE65546:RYE65555 SIA65546:SIA65555 SRW65546:SRW65555 TBS65546:TBS65555 TLO65546:TLO65555 TVK65546:TVK65555 UFG65546:UFG65555 UPC65546:UPC65555 UYY65546:UYY65555 VIU65546:VIU65555 VSQ65546:VSQ65555 WCM65546:WCM65555 WMI65546:WMI65555 WWE65546:WWE65555 W131082:W131091 JS131082:JS131091 TO131082:TO131091 ADK131082:ADK131091 ANG131082:ANG131091 AXC131082:AXC131091 BGY131082:BGY131091 BQU131082:BQU131091 CAQ131082:CAQ131091 CKM131082:CKM131091 CUI131082:CUI131091 DEE131082:DEE131091 DOA131082:DOA131091 DXW131082:DXW131091 EHS131082:EHS131091 ERO131082:ERO131091 FBK131082:FBK131091 FLG131082:FLG131091 FVC131082:FVC131091 GEY131082:GEY131091 GOU131082:GOU131091 GYQ131082:GYQ131091 HIM131082:HIM131091 HSI131082:HSI131091 ICE131082:ICE131091 IMA131082:IMA131091 IVW131082:IVW131091 JFS131082:JFS131091 JPO131082:JPO131091 JZK131082:JZK131091 KJG131082:KJG131091 KTC131082:KTC131091 LCY131082:LCY131091 LMU131082:LMU131091 LWQ131082:LWQ131091 MGM131082:MGM131091 MQI131082:MQI131091 NAE131082:NAE131091 NKA131082:NKA131091 NTW131082:NTW131091 ODS131082:ODS131091 ONO131082:ONO131091 OXK131082:OXK131091 PHG131082:PHG131091 PRC131082:PRC131091 QAY131082:QAY131091 QKU131082:QKU131091 QUQ131082:QUQ131091 REM131082:REM131091 ROI131082:ROI131091 RYE131082:RYE131091 SIA131082:SIA131091 SRW131082:SRW131091 TBS131082:TBS131091 TLO131082:TLO131091 TVK131082:TVK131091 UFG131082:UFG131091 UPC131082:UPC131091 UYY131082:UYY131091 VIU131082:VIU131091 VSQ131082:VSQ131091 WCM131082:WCM131091 WMI131082:WMI131091 WWE131082:WWE131091 W196618:W196627 JS196618:JS196627 TO196618:TO196627 ADK196618:ADK196627 ANG196618:ANG196627 AXC196618:AXC196627 BGY196618:BGY196627 BQU196618:BQU196627 CAQ196618:CAQ196627 CKM196618:CKM196627 CUI196618:CUI196627 DEE196618:DEE196627 DOA196618:DOA196627 DXW196618:DXW196627 EHS196618:EHS196627 ERO196618:ERO196627 FBK196618:FBK196627 FLG196618:FLG196627 FVC196618:FVC196627 GEY196618:GEY196627 GOU196618:GOU196627 GYQ196618:GYQ196627 HIM196618:HIM196627 HSI196618:HSI196627 ICE196618:ICE196627 IMA196618:IMA196627 IVW196618:IVW196627 JFS196618:JFS196627 JPO196618:JPO196627 JZK196618:JZK196627 KJG196618:KJG196627 KTC196618:KTC196627 LCY196618:LCY196627 LMU196618:LMU196627 LWQ196618:LWQ196627 MGM196618:MGM196627 MQI196618:MQI196627 NAE196618:NAE196627 NKA196618:NKA196627 NTW196618:NTW196627 ODS196618:ODS196627 ONO196618:ONO196627 OXK196618:OXK196627 PHG196618:PHG196627 PRC196618:PRC196627 QAY196618:QAY196627 QKU196618:QKU196627 QUQ196618:QUQ196627 REM196618:REM196627 ROI196618:ROI196627 RYE196618:RYE196627 SIA196618:SIA196627 SRW196618:SRW196627 TBS196618:TBS196627 TLO196618:TLO196627 TVK196618:TVK196627 UFG196618:UFG196627 UPC196618:UPC196627 UYY196618:UYY196627 VIU196618:VIU196627 VSQ196618:VSQ196627 WCM196618:WCM196627 WMI196618:WMI196627 WWE196618:WWE196627 W262154:W262163 JS262154:JS262163 TO262154:TO262163 ADK262154:ADK262163 ANG262154:ANG262163 AXC262154:AXC262163 BGY262154:BGY262163 BQU262154:BQU262163 CAQ262154:CAQ262163 CKM262154:CKM262163 CUI262154:CUI262163 DEE262154:DEE262163 DOA262154:DOA262163 DXW262154:DXW262163 EHS262154:EHS262163 ERO262154:ERO262163 FBK262154:FBK262163 FLG262154:FLG262163 FVC262154:FVC262163 GEY262154:GEY262163 GOU262154:GOU262163 GYQ262154:GYQ262163 HIM262154:HIM262163 HSI262154:HSI262163 ICE262154:ICE262163 IMA262154:IMA262163 IVW262154:IVW262163 JFS262154:JFS262163 JPO262154:JPO262163 JZK262154:JZK262163 KJG262154:KJG262163 KTC262154:KTC262163 LCY262154:LCY262163 LMU262154:LMU262163 LWQ262154:LWQ262163 MGM262154:MGM262163 MQI262154:MQI262163 NAE262154:NAE262163 NKA262154:NKA262163 NTW262154:NTW262163 ODS262154:ODS262163 ONO262154:ONO262163 OXK262154:OXK262163 PHG262154:PHG262163 PRC262154:PRC262163 QAY262154:QAY262163 QKU262154:QKU262163 QUQ262154:QUQ262163 REM262154:REM262163 ROI262154:ROI262163 RYE262154:RYE262163 SIA262154:SIA262163 SRW262154:SRW262163 TBS262154:TBS262163 TLO262154:TLO262163 TVK262154:TVK262163 UFG262154:UFG262163 UPC262154:UPC262163 UYY262154:UYY262163 VIU262154:VIU262163 VSQ262154:VSQ262163 WCM262154:WCM262163 WMI262154:WMI262163 WWE262154:WWE262163 W327690:W327699 JS327690:JS327699 TO327690:TO327699 ADK327690:ADK327699 ANG327690:ANG327699 AXC327690:AXC327699 BGY327690:BGY327699 BQU327690:BQU327699 CAQ327690:CAQ327699 CKM327690:CKM327699 CUI327690:CUI327699 DEE327690:DEE327699 DOA327690:DOA327699 DXW327690:DXW327699 EHS327690:EHS327699 ERO327690:ERO327699 FBK327690:FBK327699 FLG327690:FLG327699 FVC327690:FVC327699 GEY327690:GEY327699 GOU327690:GOU327699 GYQ327690:GYQ327699 HIM327690:HIM327699 HSI327690:HSI327699 ICE327690:ICE327699 IMA327690:IMA327699 IVW327690:IVW327699 JFS327690:JFS327699 JPO327690:JPO327699 JZK327690:JZK327699 KJG327690:KJG327699 KTC327690:KTC327699 LCY327690:LCY327699 LMU327690:LMU327699 LWQ327690:LWQ327699 MGM327690:MGM327699 MQI327690:MQI327699 NAE327690:NAE327699 NKA327690:NKA327699 NTW327690:NTW327699 ODS327690:ODS327699 ONO327690:ONO327699 OXK327690:OXK327699 PHG327690:PHG327699 PRC327690:PRC327699 QAY327690:QAY327699 QKU327690:QKU327699 QUQ327690:QUQ327699 REM327690:REM327699 ROI327690:ROI327699 RYE327690:RYE327699 SIA327690:SIA327699 SRW327690:SRW327699 TBS327690:TBS327699 TLO327690:TLO327699 TVK327690:TVK327699 UFG327690:UFG327699 UPC327690:UPC327699 UYY327690:UYY327699 VIU327690:VIU327699 VSQ327690:VSQ327699 WCM327690:WCM327699 WMI327690:WMI327699 WWE327690:WWE327699 W393226:W393235 JS393226:JS393235 TO393226:TO393235 ADK393226:ADK393235 ANG393226:ANG393235 AXC393226:AXC393235 BGY393226:BGY393235 BQU393226:BQU393235 CAQ393226:CAQ393235 CKM393226:CKM393235 CUI393226:CUI393235 DEE393226:DEE393235 DOA393226:DOA393235 DXW393226:DXW393235 EHS393226:EHS393235 ERO393226:ERO393235 FBK393226:FBK393235 FLG393226:FLG393235 FVC393226:FVC393235 GEY393226:GEY393235 GOU393226:GOU393235 GYQ393226:GYQ393235 HIM393226:HIM393235 HSI393226:HSI393235 ICE393226:ICE393235 IMA393226:IMA393235 IVW393226:IVW393235 JFS393226:JFS393235 JPO393226:JPO393235 JZK393226:JZK393235 KJG393226:KJG393235 KTC393226:KTC393235 LCY393226:LCY393235 LMU393226:LMU393235 LWQ393226:LWQ393235 MGM393226:MGM393235 MQI393226:MQI393235 NAE393226:NAE393235 NKA393226:NKA393235 NTW393226:NTW393235 ODS393226:ODS393235 ONO393226:ONO393235 OXK393226:OXK393235 PHG393226:PHG393235 PRC393226:PRC393235 QAY393226:QAY393235 QKU393226:QKU393235 QUQ393226:QUQ393235 REM393226:REM393235 ROI393226:ROI393235 RYE393226:RYE393235 SIA393226:SIA393235 SRW393226:SRW393235 TBS393226:TBS393235 TLO393226:TLO393235 TVK393226:TVK393235 UFG393226:UFG393235 UPC393226:UPC393235 UYY393226:UYY393235 VIU393226:VIU393235 VSQ393226:VSQ393235 WCM393226:WCM393235 WMI393226:WMI393235 WWE393226:WWE393235 W458762:W458771 JS458762:JS458771 TO458762:TO458771 ADK458762:ADK458771 ANG458762:ANG458771 AXC458762:AXC458771 BGY458762:BGY458771 BQU458762:BQU458771 CAQ458762:CAQ458771 CKM458762:CKM458771 CUI458762:CUI458771 DEE458762:DEE458771 DOA458762:DOA458771 DXW458762:DXW458771 EHS458762:EHS458771 ERO458762:ERO458771 FBK458762:FBK458771 FLG458762:FLG458771 FVC458762:FVC458771 GEY458762:GEY458771 GOU458762:GOU458771 GYQ458762:GYQ458771 HIM458762:HIM458771 HSI458762:HSI458771 ICE458762:ICE458771 IMA458762:IMA458771 IVW458762:IVW458771 JFS458762:JFS458771 JPO458762:JPO458771 JZK458762:JZK458771 KJG458762:KJG458771 KTC458762:KTC458771 LCY458762:LCY458771 LMU458762:LMU458771 LWQ458762:LWQ458771 MGM458762:MGM458771 MQI458762:MQI458771 NAE458762:NAE458771 NKA458762:NKA458771 NTW458762:NTW458771 ODS458762:ODS458771 ONO458762:ONO458771 OXK458762:OXK458771 PHG458762:PHG458771 PRC458762:PRC458771 QAY458762:QAY458771 QKU458762:QKU458771 QUQ458762:QUQ458771 REM458762:REM458771 ROI458762:ROI458771 RYE458762:RYE458771 SIA458762:SIA458771 SRW458762:SRW458771 TBS458762:TBS458771 TLO458762:TLO458771 TVK458762:TVK458771 UFG458762:UFG458771 UPC458762:UPC458771 UYY458762:UYY458771 VIU458762:VIU458771 VSQ458762:VSQ458771 WCM458762:WCM458771 WMI458762:WMI458771 WWE458762:WWE458771 W524298:W524307 JS524298:JS524307 TO524298:TO524307 ADK524298:ADK524307 ANG524298:ANG524307 AXC524298:AXC524307 BGY524298:BGY524307 BQU524298:BQU524307 CAQ524298:CAQ524307 CKM524298:CKM524307 CUI524298:CUI524307 DEE524298:DEE524307 DOA524298:DOA524307 DXW524298:DXW524307 EHS524298:EHS524307 ERO524298:ERO524307 FBK524298:FBK524307 FLG524298:FLG524307 FVC524298:FVC524307 GEY524298:GEY524307 GOU524298:GOU524307 GYQ524298:GYQ524307 HIM524298:HIM524307 HSI524298:HSI524307 ICE524298:ICE524307 IMA524298:IMA524307 IVW524298:IVW524307 JFS524298:JFS524307 JPO524298:JPO524307 JZK524298:JZK524307 KJG524298:KJG524307 KTC524298:KTC524307 LCY524298:LCY524307 LMU524298:LMU524307 LWQ524298:LWQ524307 MGM524298:MGM524307 MQI524298:MQI524307 NAE524298:NAE524307 NKA524298:NKA524307 NTW524298:NTW524307 ODS524298:ODS524307 ONO524298:ONO524307 OXK524298:OXK524307 PHG524298:PHG524307 PRC524298:PRC524307 QAY524298:QAY524307 QKU524298:QKU524307 QUQ524298:QUQ524307 REM524298:REM524307 ROI524298:ROI524307 RYE524298:RYE524307 SIA524298:SIA524307 SRW524298:SRW524307 TBS524298:TBS524307 TLO524298:TLO524307 TVK524298:TVK524307 UFG524298:UFG524307 UPC524298:UPC524307 UYY524298:UYY524307 VIU524298:VIU524307 VSQ524298:VSQ524307 WCM524298:WCM524307 WMI524298:WMI524307 WWE524298:WWE524307 W589834:W589843 JS589834:JS589843 TO589834:TO589843 ADK589834:ADK589843 ANG589834:ANG589843 AXC589834:AXC589843 BGY589834:BGY589843 BQU589834:BQU589843 CAQ589834:CAQ589843 CKM589834:CKM589843 CUI589834:CUI589843 DEE589834:DEE589843 DOA589834:DOA589843 DXW589834:DXW589843 EHS589834:EHS589843 ERO589834:ERO589843 FBK589834:FBK589843 FLG589834:FLG589843 FVC589834:FVC589843 GEY589834:GEY589843 GOU589834:GOU589843 GYQ589834:GYQ589843 HIM589834:HIM589843 HSI589834:HSI589843 ICE589834:ICE589843 IMA589834:IMA589843 IVW589834:IVW589843 JFS589834:JFS589843 JPO589834:JPO589843 JZK589834:JZK589843 KJG589834:KJG589843 KTC589834:KTC589843 LCY589834:LCY589843 LMU589834:LMU589843 LWQ589834:LWQ589843 MGM589834:MGM589843 MQI589834:MQI589843 NAE589834:NAE589843 NKA589834:NKA589843 NTW589834:NTW589843 ODS589834:ODS589843 ONO589834:ONO589843 OXK589834:OXK589843 PHG589834:PHG589843 PRC589834:PRC589843 QAY589834:QAY589843 QKU589834:QKU589843 QUQ589834:QUQ589843 REM589834:REM589843 ROI589834:ROI589843 RYE589834:RYE589843 SIA589834:SIA589843 SRW589834:SRW589843 TBS589834:TBS589843 TLO589834:TLO589843 TVK589834:TVK589843 UFG589834:UFG589843 UPC589834:UPC589843 UYY589834:UYY589843 VIU589834:VIU589843 VSQ589834:VSQ589843 WCM589834:WCM589843 WMI589834:WMI589843 WWE589834:WWE589843 W655370:W655379 JS655370:JS655379 TO655370:TO655379 ADK655370:ADK655379 ANG655370:ANG655379 AXC655370:AXC655379 BGY655370:BGY655379 BQU655370:BQU655379 CAQ655370:CAQ655379 CKM655370:CKM655379 CUI655370:CUI655379 DEE655370:DEE655379 DOA655370:DOA655379 DXW655370:DXW655379 EHS655370:EHS655379 ERO655370:ERO655379 FBK655370:FBK655379 FLG655370:FLG655379 FVC655370:FVC655379 GEY655370:GEY655379 GOU655370:GOU655379 GYQ655370:GYQ655379 HIM655370:HIM655379 HSI655370:HSI655379 ICE655370:ICE655379 IMA655370:IMA655379 IVW655370:IVW655379 JFS655370:JFS655379 JPO655370:JPO655379 JZK655370:JZK655379 KJG655370:KJG655379 KTC655370:KTC655379 LCY655370:LCY655379 LMU655370:LMU655379 LWQ655370:LWQ655379 MGM655370:MGM655379 MQI655370:MQI655379 NAE655370:NAE655379 NKA655370:NKA655379 NTW655370:NTW655379 ODS655370:ODS655379 ONO655370:ONO655379 OXK655370:OXK655379 PHG655370:PHG655379 PRC655370:PRC655379 QAY655370:QAY655379 QKU655370:QKU655379 QUQ655370:QUQ655379 REM655370:REM655379 ROI655370:ROI655379 RYE655370:RYE655379 SIA655370:SIA655379 SRW655370:SRW655379 TBS655370:TBS655379 TLO655370:TLO655379 TVK655370:TVK655379 UFG655370:UFG655379 UPC655370:UPC655379 UYY655370:UYY655379 VIU655370:VIU655379 VSQ655370:VSQ655379 WCM655370:WCM655379 WMI655370:WMI655379 WWE655370:WWE655379 W720906:W720915 JS720906:JS720915 TO720906:TO720915 ADK720906:ADK720915 ANG720906:ANG720915 AXC720906:AXC720915 BGY720906:BGY720915 BQU720906:BQU720915 CAQ720906:CAQ720915 CKM720906:CKM720915 CUI720906:CUI720915 DEE720906:DEE720915 DOA720906:DOA720915 DXW720906:DXW720915 EHS720906:EHS720915 ERO720906:ERO720915 FBK720906:FBK720915 FLG720906:FLG720915 FVC720906:FVC720915 GEY720906:GEY720915 GOU720906:GOU720915 GYQ720906:GYQ720915 HIM720906:HIM720915 HSI720906:HSI720915 ICE720906:ICE720915 IMA720906:IMA720915 IVW720906:IVW720915 JFS720906:JFS720915 JPO720906:JPO720915 JZK720906:JZK720915 KJG720906:KJG720915 KTC720906:KTC720915 LCY720906:LCY720915 LMU720906:LMU720915 LWQ720906:LWQ720915 MGM720906:MGM720915 MQI720906:MQI720915 NAE720906:NAE720915 NKA720906:NKA720915 NTW720906:NTW720915 ODS720906:ODS720915 ONO720906:ONO720915 OXK720906:OXK720915 PHG720906:PHG720915 PRC720906:PRC720915 QAY720906:QAY720915 QKU720906:QKU720915 QUQ720906:QUQ720915 REM720906:REM720915 ROI720906:ROI720915 RYE720906:RYE720915 SIA720906:SIA720915 SRW720906:SRW720915 TBS720906:TBS720915 TLO720906:TLO720915 TVK720906:TVK720915 UFG720906:UFG720915 UPC720906:UPC720915 UYY720906:UYY720915 VIU720906:VIU720915 VSQ720906:VSQ720915 WCM720906:WCM720915 WMI720906:WMI720915 WWE720906:WWE720915 W786442:W786451 JS786442:JS786451 TO786442:TO786451 ADK786442:ADK786451 ANG786442:ANG786451 AXC786442:AXC786451 BGY786442:BGY786451 BQU786442:BQU786451 CAQ786442:CAQ786451 CKM786442:CKM786451 CUI786442:CUI786451 DEE786442:DEE786451 DOA786442:DOA786451 DXW786442:DXW786451 EHS786442:EHS786451 ERO786442:ERO786451 FBK786442:FBK786451 FLG786442:FLG786451 FVC786442:FVC786451 GEY786442:GEY786451 GOU786442:GOU786451 GYQ786442:GYQ786451 HIM786442:HIM786451 HSI786442:HSI786451 ICE786442:ICE786451 IMA786442:IMA786451 IVW786442:IVW786451 JFS786442:JFS786451 JPO786442:JPO786451 JZK786442:JZK786451 KJG786442:KJG786451 KTC786442:KTC786451 LCY786442:LCY786451 LMU786442:LMU786451 LWQ786442:LWQ786451 MGM786442:MGM786451 MQI786442:MQI786451 NAE786442:NAE786451 NKA786442:NKA786451 NTW786442:NTW786451 ODS786442:ODS786451 ONO786442:ONO786451 OXK786442:OXK786451 PHG786442:PHG786451 PRC786442:PRC786451 QAY786442:QAY786451 QKU786442:QKU786451 QUQ786442:QUQ786451 REM786442:REM786451 ROI786442:ROI786451 RYE786442:RYE786451 SIA786442:SIA786451 SRW786442:SRW786451 TBS786442:TBS786451 TLO786442:TLO786451 TVK786442:TVK786451 UFG786442:UFG786451 UPC786442:UPC786451 UYY786442:UYY786451 VIU786442:VIU786451 VSQ786442:VSQ786451 WCM786442:WCM786451 WMI786442:WMI786451 WWE786442:WWE786451 W851978:W851987 JS851978:JS851987 TO851978:TO851987 ADK851978:ADK851987 ANG851978:ANG851987 AXC851978:AXC851987 BGY851978:BGY851987 BQU851978:BQU851987 CAQ851978:CAQ851987 CKM851978:CKM851987 CUI851978:CUI851987 DEE851978:DEE851987 DOA851978:DOA851987 DXW851978:DXW851987 EHS851978:EHS851987 ERO851978:ERO851987 FBK851978:FBK851987 FLG851978:FLG851987 FVC851978:FVC851987 GEY851978:GEY851987 GOU851978:GOU851987 GYQ851978:GYQ851987 HIM851978:HIM851987 HSI851978:HSI851987 ICE851978:ICE851987 IMA851978:IMA851987 IVW851978:IVW851987 JFS851978:JFS851987 JPO851978:JPO851987 JZK851978:JZK851987 KJG851978:KJG851987 KTC851978:KTC851987 LCY851978:LCY851987 LMU851978:LMU851987 LWQ851978:LWQ851987 MGM851978:MGM851987 MQI851978:MQI851987 NAE851978:NAE851987 NKA851978:NKA851987 NTW851978:NTW851987 ODS851978:ODS851987 ONO851978:ONO851987 OXK851978:OXK851987 PHG851978:PHG851987 PRC851978:PRC851987 QAY851978:QAY851987 QKU851978:QKU851987 QUQ851978:QUQ851987 REM851978:REM851987 ROI851978:ROI851987 RYE851978:RYE851987 SIA851978:SIA851987 SRW851978:SRW851987 TBS851978:TBS851987 TLO851978:TLO851987 TVK851978:TVK851987 UFG851978:UFG851987 UPC851978:UPC851987 UYY851978:UYY851987 VIU851978:VIU851987 VSQ851978:VSQ851987 WCM851978:WCM851987 WMI851978:WMI851987 WWE851978:WWE851987 W917514:W917523 JS917514:JS917523 TO917514:TO917523 ADK917514:ADK917523 ANG917514:ANG917523 AXC917514:AXC917523 BGY917514:BGY917523 BQU917514:BQU917523 CAQ917514:CAQ917523 CKM917514:CKM917523 CUI917514:CUI917523 DEE917514:DEE917523 DOA917514:DOA917523 DXW917514:DXW917523 EHS917514:EHS917523 ERO917514:ERO917523 FBK917514:FBK917523 FLG917514:FLG917523 FVC917514:FVC917523 GEY917514:GEY917523 GOU917514:GOU917523 GYQ917514:GYQ917523 HIM917514:HIM917523 HSI917514:HSI917523 ICE917514:ICE917523 IMA917514:IMA917523 IVW917514:IVW917523 JFS917514:JFS917523 JPO917514:JPO917523 JZK917514:JZK917523 KJG917514:KJG917523 KTC917514:KTC917523 LCY917514:LCY917523 LMU917514:LMU917523 LWQ917514:LWQ917523 MGM917514:MGM917523 MQI917514:MQI917523 NAE917514:NAE917523 NKA917514:NKA917523 NTW917514:NTW917523 ODS917514:ODS917523 ONO917514:ONO917523 OXK917514:OXK917523 PHG917514:PHG917523 PRC917514:PRC917523 QAY917514:QAY917523 QKU917514:QKU917523 QUQ917514:QUQ917523 REM917514:REM917523 ROI917514:ROI917523 RYE917514:RYE917523 SIA917514:SIA917523 SRW917514:SRW917523 TBS917514:TBS917523 TLO917514:TLO917523 TVK917514:TVK917523 UFG917514:UFG917523 UPC917514:UPC917523 UYY917514:UYY917523 VIU917514:VIU917523 VSQ917514:VSQ917523 WCM917514:WCM917523 WMI917514:WMI917523 WWE917514:WWE917523 W983050:W983059 JS983050:JS983059 TO983050:TO983059 ADK983050:ADK983059 ANG983050:ANG983059 AXC983050:AXC983059 BGY983050:BGY983059 BQU983050:BQU983059 CAQ983050:CAQ983059 CKM983050:CKM983059 CUI983050:CUI983059 DEE983050:DEE983059 DOA983050:DOA983059 DXW983050:DXW983059 EHS983050:EHS983059 ERO983050:ERO983059 FBK983050:FBK983059 FLG983050:FLG983059 FVC983050:FVC983059 GEY983050:GEY983059 GOU983050:GOU983059 GYQ983050:GYQ983059 HIM983050:HIM983059 HSI983050:HSI983059 ICE983050:ICE983059 IMA983050:IMA983059 IVW983050:IVW983059 JFS983050:JFS983059 JPO983050:JPO983059 JZK983050:JZK983059 KJG983050:KJG983059 KTC983050:KTC983059 LCY983050:LCY983059 LMU983050:LMU983059 LWQ983050:LWQ983059 MGM983050:MGM983059 MQI983050:MQI983059 NAE983050:NAE983059 NKA983050:NKA983059 NTW983050:NTW983059 ODS983050:ODS983059 ONO983050:ONO983059 OXK983050:OXK983059 PHG983050:PHG983059 PRC983050:PRC983059 QAY983050:QAY983059 QKU983050:QKU983059 QUQ983050:QUQ983059 REM983050:REM983059 ROI983050:ROI983059 RYE983050:RYE983059 SIA983050:SIA983059 SRW983050:SRW983059 TBS983050:TBS983059 TLO983050:TLO983059 TVK983050:TVK983059 UFG983050:UFG983059 UPC983050:UPC983059 UYY983050:UYY983059 VIU983050:VIU983059 VSQ983050:VSQ983059 WCM983050:WCM983059 WMI983050:WMI983059 WWE983050:WWE983059">
      <formula1>"1,2,3,4,5"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4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44"/>
  <sheetViews>
    <sheetView view="pageBreakPreview" zoomScale="85" zoomScaleNormal="100" zoomScaleSheetLayoutView="85" workbookViewId="0">
      <selection sqref="A1:J2"/>
    </sheetView>
  </sheetViews>
  <sheetFormatPr defaultColWidth="2.5" defaultRowHeight="14.25" customHeight="1"/>
  <cols>
    <col min="1" max="29" width="2.5" style="370" customWidth="1"/>
    <col min="30" max="31" width="5.625" style="370" customWidth="1"/>
    <col min="32" max="16384" width="2.5" style="370"/>
  </cols>
  <sheetData>
    <row r="1" spans="1:60" ht="14.25" customHeight="1">
      <c r="A1" s="365" t="s">
        <v>124</v>
      </c>
      <c r="B1" s="365"/>
      <c r="C1" s="365"/>
      <c r="D1" s="365"/>
      <c r="E1" s="365"/>
      <c r="F1" s="365"/>
      <c r="G1" s="365"/>
      <c r="H1" s="365"/>
      <c r="I1" s="365"/>
      <c r="J1" s="365"/>
      <c r="K1" s="366" t="s">
        <v>125</v>
      </c>
      <c r="L1" s="366"/>
      <c r="M1" s="366"/>
      <c r="N1" s="366"/>
      <c r="O1" s="366"/>
      <c r="P1" s="366"/>
      <c r="Q1" s="366"/>
      <c r="R1" s="366"/>
      <c r="S1" s="366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8"/>
      <c r="AE1" s="369"/>
      <c r="AF1" s="365" t="s">
        <v>124</v>
      </c>
      <c r="AG1" s="365"/>
      <c r="AH1" s="365"/>
      <c r="AI1" s="365"/>
      <c r="AJ1" s="365"/>
      <c r="AK1" s="365"/>
      <c r="AL1" s="365"/>
      <c r="AM1" s="365"/>
      <c r="AN1" s="365"/>
      <c r="AO1" s="365"/>
      <c r="AP1" s="366" t="s">
        <v>125</v>
      </c>
      <c r="AQ1" s="366"/>
      <c r="AR1" s="366"/>
      <c r="AS1" s="366"/>
      <c r="AT1" s="366"/>
      <c r="AU1" s="366"/>
      <c r="AV1" s="366"/>
      <c r="AW1" s="366"/>
      <c r="AX1" s="366"/>
      <c r="AY1" s="367"/>
      <c r="AZ1" s="367"/>
      <c r="BA1" s="367"/>
      <c r="BB1" s="367"/>
      <c r="BC1" s="367"/>
      <c r="BD1" s="367"/>
      <c r="BE1" s="367"/>
      <c r="BF1" s="367"/>
      <c r="BG1" s="367"/>
      <c r="BH1" s="367"/>
    </row>
    <row r="2" spans="1:60" ht="14.25" customHeight="1">
      <c r="A2" s="365"/>
      <c r="B2" s="365"/>
      <c r="C2" s="365"/>
      <c r="D2" s="365"/>
      <c r="E2" s="365"/>
      <c r="F2" s="365"/>
      <c r="G2" s="365"/>
      <c r="H2" s="365"/>
      <c r="I2" s="365"/>
      <c r="J2" s="365"/>
      <c r="K2" s="366"/>
      <c r="L2" s="366"/>
      <c r="M2" s="366"/>
      <c r="N2" s="366"/>
      <c r="O2" s="366"/>
      <c r="P2" s="366"/>
      <c r="Q2" s="366"/>
      <c r="R2" s="366"/>
      <c r="S2" s="366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8"/>
      <c r="AE2" s="368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6"/>
      <c r="AQ2" s="366"/>
      <c r="AR2" s="366"/>
      <c r="AS2" s="366"/>
      <c r="AT2" s="366"/>
      <c r="AU2" s="366"/>
      <c r="AV2" s="366"/>
      <c r="AW2" s="366"/>
      <c r="AX2" s="366"/>
      <c r="AY2" s="367"/>
      <c r="AZ2" s="367"/>
      <c r="BA2" s="367"/>
      <c r="BB2" s="367"/>
      <c r="BC2" s="367"/>
      <c r="BD2" s="367"/>
      <c r="BE2" s="367"/>
      <c r="BF2" s="367"/>
      <c r="BG2" s="367"/>
      <c r="BH2" s="367"/>
    </row>
    <row r="3" spans="1:60" ht="14.25" customHeight="1">
      <c r="A3" s="371"/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2" t="s">
        <v>126</v>
      </c>
      <c r="O3" s="372"/>
      <c r="P3" s="372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4"/>
      <c r="AE3" s="374"/>
      <c r="AF3" s="371" t="str">
        <f>IF(A3="","",A3)</f>
        <v/>
      </c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AQ3" s="371"/>
      <c r="AR3" s="371"/>
      <c r="AS3" s="372" t="s">
        <v>126</v>
      </c>
      <c r="AT3" s="372"/>
      <c r="AU3" s="372"/>
      <c r="AV3" s="373" t="str">
        <f>IF(Q3="","",Q3)</f>
        <v/>
      </c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</row>
    <row r="4" spans="1:60" ht="14.25" customHeight="1">
      <c r="A4" s="371"/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2"/>
      <c r="O4" s="372"/>
      <c r="P4" s="372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4"/>
      <c r="AE4" s="374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2"/>
      <c r="AT4" s="372"/>
      <c r="AU4" s="372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</row>
    <row r="5" spans="1:60" ht="14.25" customHeight="1">
      <c r="A5" s="375" t="s">
        <v>127</v>
      </c>
      <c r="B5" s="376"/>
      <c r="C5" s="377"/>
      <c r="D5" s="378" t="str">
        <f>IF(高体連メンバー表!D7="","",高体連メンバー表!D7)</f>
        <v>○立○○○○高等学校</v>
      </c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80"/>
      <c r="AD5" s="381"/>
      <c r="AE5" s="381"/>
      <c r="AF5" s="375" t="s">
        <v>127</v>
      </c>
      <c r="AG5" s="376"/>
      <c r="AH5" s="377"/>
      <c r="AI5" s="378" t="str">
        <f>IF(D5="","",D5)</f>
        <v>○立○○○○高等学校</v>
      </c>
      <c r="AJ5" s="379"/>
      <c r="AK5" s="379"/>
      <c r="AL5" s="379"/>
      <c r="AM5" s="379"/>
      <c r="AN5" s="379"/>
      <c r="AO5" s="379"/>
      <c r="AP5" s="379"/>
      <c r="AQ5" s="379"/>
      <c r="AR5" s="379"/>
      <c r="AS5" s="379"/>
      <c r="AT5" s="379"/>
      <c r="AU5" s="379"/>
      <c r="AV5" s="379"/>
      <c r="AW5" s="379"/>
      <c r="AX5" s="379"/>
      <c r="AY5" s="379"/>
      <c r="AZ5" s="379"/>
      <c r="BA5" s="379"/>
      <c r="BB5" s="379"/>
      <c r="BC5" s="379"/>
      <c r="BD5" s="379"/>
      <c r="BE5" s="379"/>
      <c r="BF5" s="379"/>
      <c r="BG5" s="379"/>
      <c r="BH5" s="380"/>
    </row>
    <row r="6" spans="1:60" ht="14.25" customHeight="1">
      <c r="A6" s="382"/>
      <c r="B6" s="383"/>
      <c r="C6" s="384"/>
      <c r="D6" s="385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7"/>
      <c r="AD6" s="381"/>
      <c r="AE6" s="381"/>
      <c r="AF6" s="382"/>
      <c r="AG6" s="383"/>
      <c r="AH6" s="384"/>
      <c r="AI6" s="385"/>
      <c r="AJ6" s="386"/>
      <c r="AK6" s="386"/>
      <c r="AL6" s="386"/>
      <c r="AM6" s="386"/>
      <c r="AN6" s="386"/>
      <c r="AO6" s="386"/>
      <c r="AP6" s="386"/>
      <c r="AQ6" s="386"/>
      <c r="AR6" s="386"/>
      <c r="AS6" s="386"/>
      <c r="AT6" s="386"/>
      <c r="AU6" s="386"/>
      <c r="AV6" s="386"/>
      <c r="AW6" s="386"/>
      <c r="AX6" s="386"/>
      <c r="AY6" s="386"/>
      <c r="AZ6" s="386"/>
      <c r="BA6" s="386"/>
      <c r="BB6" s="386"/>
      <c r="BC6" s="386"/>
      <c r="BD6" s="386"/>
      <c r="BE6" s="386"/>
      <c r="BF6" s="386"/>
      <c r="BG6" s="386"/>
      <c r="BH6" s="387"/>
    </row>
    <row r="7" spans="1:60" ht="14.25" customHeight="1">
      <c r="A7" s="388"/>
      <c r="B7" s="389"/>
      <c r="C7" s="390"/>
      <c r="D7" s="391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3"/>
      <c r="AD7" s="381"/>
      <c r="AE7" s="381"/>
      <c r="AF7" s="388"/>
      <c r="AG7" s="389"/>
      <c r="AH7" s="390"/>
      <c r="AI7" s="391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392"/>
      <c r="AY7" s="392"/>
      <c r="AZ7" s="392"/>
      <c r="BA7" s="392"/>
      <c r="BB7" s="392"/>
      <c r="BC7" s="392"/>
      <c r="BD7" s="392"/>
      <c r="BE7" s="392"/>
      <c r="BF7" s="392"/>
      <c r="BG7" s="392"/>
      <c r="BH7" s="393"/>
    </row>
    <row r="8" spans="1:60" ht="7.5" customHeight="1">
      <c r="A8" s="394"/>
      <c r="B8" s="394"/>
      <c r="C8" s="394"/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4"/>
      <c r="AK8" s="394"/>
      <c r="AL8" s="394"/>
      <c r="AM8" s="394"/>
      <c r="AN8" s="394"/>
      <c r="AO8" s="394"/>
      <c r="AP8" s="394"/>
      <c r="AQ8" s="394"/>
      <c r="AR8" s="394"/>
      <c r="AS8" s="394"/>
      <c r="AT8" s="394"/>
      <c r="AU8" s="394"/>
      <c r="AV8" s="394"/>
      <c r="AW8" s="394"/>
      <c r="AX8" s="394"/>
      <c r="AY8" s="394"/>
      <c r="AZ8" s="394"/>
      <c r="BA8" s="394"/>
      <c r="BB8" s="394"/>
      <c r="BC8" s="394"/>
      <c r="BD8" s="394"/>
      <c r="BE8" s="394"/>
      <c r="BF8" s="394"/>
      <c r="BG8" s="394"/>
      <c r="BH8" s="394"/>
    </row>
    <row r="9" spans="1:60" ht="14.25" customHeight="1">
      <c r="A9" s="395" t="s">
        <v>128</v>
      </c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6"/>
      <c r="P9" s="397" t="s">
        <v>129</v>
      </c>
      <c r="Q9" s="397"/>
      <c r="R9" s="397"/>
      <c r="S9" s="397"/>
      <c r="T9" s="397"/>
      <c r="U9" s="397"/>
      <c r="V9" s="397"/>
      <c r="W9" s="397"/>
      <c r="X9" s="397"/>
      <c r="Y9" s="397"/>
      <c r="Z9" s="397"/>
      <c r="AA9" s="397"/>
      <c r="AB9" s="397"/>
      <c r="AC9" s="397"/>
      <c r="AD9" s="398"/>
      <c r="AE9" s="398"/>
      <c r="AF9" s="395" t="s">
        <v>128</v>
      </c>
      <c r="AG9" s="395"/>
      <c r="AH9" s="395"/>
      <c r="AI9" s="395"/>
      <c r="AJ9" s="395"/>
      <c r="AK9" s="395"/>
      <c r="AL9" s="395"/>
      <c r="AM9" s="395"/>
      <c r="AN9" s="395"/>
      <c r="AO9" s="395"/>
      <c r="AP9" s="395"/>
      <c r="AQ9" s="395"/>
      <c r="AR9" s="395"/>
      <c r="AS9" s="395"/>
      <c r="AT9" s="396"/>
      <c r="AU9" s="397" t="s">
        <v>129</v>
      </c>
      <c r="AV9" s="397"/>
      <c r="AW9" s="397"/>
      <c r="AX9" s="397"/>
      <c r="AY9" s="397"/>
      <c r="AZ9" s="397"/>
      <c r="BA9" s="397"/>
      <c r="BB9" s="397"/>
      <c r="BC9" s="397"/>
      <c r="BD9" s="397"/>
      <c r="BE9" s="397"/>
      <c r="BF9" s="397"/>
      <c r="BG9" s="397"/>
      <c r="BH9" s="397"/>
    </row>
    <row r="10" spans="1:60" ht="14.25" customHeight="1">
      <c r="A10" s="395"/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6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8"/>
      <c r="AE10" s="398"/>
      <c r="AF10" s="395"/>
      <c r="AG10" s="395"/>
      <c r="AH10" s="395"/>
      <c r="AI10" s="395"/>
      <c r="AJ10" s="395"/>
      <c r="AK10" s="395"/>
      <c r="AL10" s="395"/>
      <c r="AM10" s="395"/>
      <c r="AN10" s="395"/>
      <c r="AO10" s="395"/>
      <c r="AP10" s="395"/>
      <c r="AQ10" s="395"/>
      <c r="AR10" s="395"/>
      <c r="AS10" s="395"/>
      <c r="AT10" s="396"/>
      <c r="AU10" s="397"/>
      <c r="AV10" s="397"/>
      <c r="AW10" s="397"/>
      <c r="AX10" s="397"/>
      <c r="AY10" s="397"/>
      <c r="AZ10" s="397"/>
      <c r="BA10" s="397"/>
      <c r="BB10" s="397"/>
      <c r="BC10" s="397"/>
      <c r="BD10" s="397"/>
      <c r="BE10" s="397"/>
      <c r="BF10" s="397"/>
      <c r="BG10" s="397"/>
      <c r="BH10" s="397"/>
    </row>
    <row r="11" spans="1:60" ht="14.25" customHeight="1">
      <c r="A11" s="399" t="s">
        <v>130</v>
      </c>
      <c r="B11" s="400"/>
      <c r="C11" s="400"/>
      <c r="D11" s="400" t="s">
        <v>131</v>
      </c>
      <c r="E11" s="400"/>
      <c r="F11" s="400"/>
      <c r="G11" s="400"/>
      <c r="H11" s="400"/>
      <c r="I11" s="400"/>
      <c r="J11" s="400"/>
      <c r="K11" s="400"/>
      <c r="L11" s="400"/>
      <c r="M11" s="400"/>
      <c r="N11" s="400"/>
      <c r="O11" s="396"/>
      <c r="P11" s="399" t="s">
        <v>130</v>
      </c>
      <c r="Q11" s="400"/>
      <c r="R11" s="400"/>
      <c r="S11" s="400" t="s">
        <v>131</v>
      </c>
      <c r="T11" s="400"/>
      <c r="U11" s="400"/>
      <c r="V11" s="400"/>
      <c r="W11" s="400"/>
      <c r="X11" s="400"/>
      <c r="Y11" s="400"/>
      <c r="Z11" s="400"/>
      <c r="AA11" s="400"/>
      <c r="AB11" s="400"/>
      <c r="AC11" s="400"/>
      <c r="AD11" s="394"/>
      <c r="AE11" s="394"/>
      <c r="AF11" s="399" t="s">
        <v>130</v>
      </c>
      <c r="AG11" s="400"/>
      <c r="AH11" s="400"/>
      <c r="AI11" s="400" t="s">
        <v>131</v>
      </c>
      <c r="AJ11" s="400"/>
      <c r="AK11" s="400"/>
      <c r="AL11" s="400"/>
      <c r="AM11" s="400"/>
      <c r="AN11" s="400"/>
      <c r="AO11" s="400"/>
      <c r="AP11" s="400"/>
      <c r="AQ11" s="400"/>
      <c r="AR11" s="400"/>
      <c r="AS11" s="400"/>
      <c r="AT11" s="396"/>
      <c r="AU11" s="399" t="s">
        <v>130</v>
      </c>
      <c r="AV11" s="400"/>
      <c r="AW11" s="400"/>
      <c r="AX11" s="400" t="s">
        <v>131</v>
      </c>
      <c r="AY11" s="400"/>
      <c r="AZ11" s="400"/>
      <c r="BA11" s="400"/>
      <c r="BB11" s="400"/>
      <c r="BC11" s="400"/>
      <c r="BD11" s="400"/>
      <c r="BE11" s="400"/>
      <c r="BF11" s="400"/>
      <c r="BG11" s="400"/>
      <c r="BH11" s="400"/>
    </row>
    <row r="12" spans="1:60" ht="14.25" customHeight="1">
      <c r="A12" s="400"/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  <c r="O12" s="396"/>
      <c r="P12" s="400"/>
      <c r="Q12" s="400"/>
      <c r="R12" s="400"/>
      <c r="S12" s="400"/>
      <c r="T12" s="400"/>
      <c r="U12" s="400"/>
      <c r="V12" s="400"/>
      <c r="W12" s="400"/>
      <c r="X12" s="400"/>
      <c r="Y12" s="400"/>
      <c r="Z12" s="400"/>
      <c r="AA12" s="400"/>
      <c r="AB12" s="400"/>
      <c r="AC12" s="400"/>
      <c r="AD12" s="394"/>
      <c r="AE12" s="394"/>
      <c r="AF12" s="400"/>
      <c r="AG12" s="400"/>
      <c r="AH12" s="400"/>
      <c r="AI12" s="400"/>
      <c r="AJ12" s="400"/>
      <c r="AK12" s="400"/>
      <c r="AL12" s="400"/>
      <c r="AM12" s="400"/>
      <c r="AN12" s="400"/>
      <c r="AO12" s="400"/>
      <c r="AP12" s="400"/>
      <c r="AQ12" s="400"/>
      <c r="AR12" s="400"/>
      <c r="AS12" s="400"/>
      <c r="AT12" s="396"/>
      <c r="AU12" s="400"/>
      <c r="AV12" s="400"/>
      <c r="AW12" s="400"/>
      <c r="AX12" s="400"/>
      <c r="AY12" s="400"/>
      <c r="AZ12" s="400"/>
      <c r="BA12" s="400"/>
      <c r="BB12" s="400"/>
      <c r="BC12" s="400"/>
      <c r="BD12" s="400"/>
      <c r="BE12" s="400"/>
      <c r="BF12" s="400"/>
      <c r="BG12" s="400"/>
      <c r="BH12" s="400"/>
    </row>
    <row r="13" spans="1:60" ht="14.25" customHeight="1">
      <c r="A13" s="401"/>
      <c r="B13" s="401"/>
      <c r="C13" s="401"/>
      <c r="D13" s="401" t="str">
        <f>IF(A13="","",VLOOKUP(A13,ﾁｰﾑﾃﾞｰﾀ入力!C9:G208,5,0))</f>
        <v/>
      </c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396"/>
      <c r="P13" s="401"/>
      <c r="Q13" s="401"/>
      <c r="R13" s="401"/>
      <c r="S13" s="401" t="str">
        <f>IF(P13="","",VLOOKUP(P13,ﾁｰﾑﾃﾞｰﾀ入力!C9:G208,5,0))</f>
        <v/>
      </c>
      <c r="T13" s="401"/>
      <c r="U13" s="401"/>
      <c r="V13" s="401"/>
      <c r="W13" s="401"/>
      <c r="X13" s="401"/>
      <c r="Y13" s="401"/>
      <c r="Z13" s="401"/>
      <c r="AA13" s="401"/>
      <c r="AB13" s="401"/>
      <c r="AC13" s="401"/>
      <c r="AD13" s="381"/>
      <c r="AE13" s="381"/>
      <c r="AF13" s="401"/>
      <c r="AG13" s="401"/>
      <c r="AH13" s="401"/>
      <c r="AI13" s="401" t="str">
        <f>IF(AF13="","",VLOOKUP(AF13,ﾁｰﾑﾃﾞｰﾀ入力!C9:G208,5,0))</f>
        <v/>
      </c>
      <c r="AJ13" s="401"/>
      <c r="AK13" s="401"/>
      <c r="AL13" s="401"/>
      <c r="AM13" s="401"/>
      <c r="AN13" s="401"/>
      <c r="AO13" s="401"/>
      <c r="AP13" s="401"/>
      <c r="AQ13" s="401"/>
      <c r="AR13" s="401"/>
      <c r="AS13" s="401"/>
      <c r="AT13" s="396"/>
      <c r="AU13" s="401"/>
      <c r="AV13" s="401"/>
      <c r="AW13" s="401"/>
      <c r="AX13" s="401" t="str">
        <f>IF(AU13="","",VLOOKUP(AU13,ﾁｰﾑﾃﾞｰﾀ入力!C9:G208,5,0))</f>
        <v/>
      </c>
      <c r="AY13" s="401"/>
      <c r="AZ13" s="401"/>
      <c r="BA13" s="401"/>
      <c r="BB13" s="401"/>
      <c r="BC13" s="401"/>
      <c r="BD13" s="401"/>
      <c r="BE13" s="401"/>
      <c r="BF13" s="401"/>
      <c r="BG13" s="401"/>
      <c r="BH13" s="401"/>
    </row>
    <row r="14" spans="1:60" ht="14.25" customHeight="1">
      <c r="A14" s="401"/>
      <c r="B14" s="401"/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396"/>
      <c r="P14" s="401"/>
      <c r="Q14" s="401"/>
      <c r="R14" s="401"/>
      <c r="S14" s="401"/>
      <c r="T14" s="401"/>
      <c r="U14" s="401"/>
      <c r="V14" s="401"/>
      <c r="W14" s="401"/>
      <c r="X14" s="401"/>
      <c r="Y14" s="401"/>
      <c r="Z14" s="401"/>
      <c r="AA14" s="401"/>
      <c r="AB14" s="401"/>
      <c r="AC14" s="401"/>
      <c r="AD14" s="381"/>
      <c r="AE14" s="381"/>
      <c r="AF14" s="401"/>
      <c r="AG14" s="401"/>
      <c r="AH14" s="401"/>
      <c r="AI14" s="401"/>
      <c r="AJ14" s="401"/>
      <c r="AK14" s="401"/>
      <c r="AL14" s="401"/>
      <c r="AM14" s="401"/>
      <c r="AN14" s="401"/>
      <c r="AO14" s="401"/>
      <c r="AP14" s="401"/>
      <c r="AQ14" s="401"/>
      <c r="AR14" s="401"/>
      <c r="AS14" s="401"/>
      <c r="AT14" s="396"/>
      <c r="AU14" s="401"/>
      <c r="AV14" s="401"/>
      <c r="AW14" s="401"/>
      <c r="AX14" s="401"/>
      <c r="AY14" s="401"/>
      <c r="AZ14" s="401"/>
      <c r="BA14" s="401"/>
      <c r="BB14" s="401"/>
      <c r="BC14" s="401"/>
      <c r="BD14" s="401"/>
      <c r="BE14" s="401"/>
      <c r="BF14" s="401"/>
      <c r="BG14" s="401"/>
      <c r="BH14" s="401"/>
    </row>
    <row r="15" spans="1:60" ht="14.25" customHeight="1">
      <c r="A15" s="401"/>
      <c r="B15" s="401"/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396"/>
      <c r="P15" s="401"/>
      <c r="Q15" s="401"/>
      <c r="R15" s="401"/>
      <c r="S15" s="401"/>
      <c r="T15" s="401"/>
      <c r="U15" s="401"/>
      <c r="V15" s="401"/>
      <c r="W15" s="401"/>
      <c r="X15" s="401"/>
      <c r="Y15" s="401"/>
      <c r="Z15" s="401"/>
      <c r="AA15" s="401"/>
      <c r="AB15" s="401"/>
      <c r="AC15" s="401"/>
      <c r="AD15" s="381"/>
      <c r="AE15" s="381"/>
      <c r="AF15" s="401"/>
      <c r="AG15" s="401"/>
      <c r="AH15" s="401"/>
      <c r="AI15" s="401"/>
      <c r="AJ15" s="401"/>
      <c r="AK15" s="401"/>
      <c r="AL15" s="401"/>
      <c r="AM15" s="401"/>
      <c r="AN15" s="401"/>
      <c r="AO15" s="401"/>
      <c r="AP15" s="401"/>
      <c r="AQ15" s="401"/>
      <c r="AR15" s="401"/>
      <c r="AS15" s="401"/>
      <c r="AT15" s="396"/>
      <c r="AU15" s="401"/>
      <c r="AV15" s="401"/>
      <c r="AW15" s="401"/>
      <c r="AX15" s="401"/>
      <c r="AY15" s="401"/>
      <c r="AZ15" s="401"/>
      <c r="BA15" s="401"/>
      <c r="BB15" s="401"/>
      <c r="BC15" s="401"/>
      <c r="BD15" s="401"/>
      <c r="BE15" s="401"/>
      <c r="BF15" s="401"/>
      <c r="BG15" s="401"/>
      <c r="BH15" s="401"/>
    </row>
    <row r="16" spans="1:60" ht="14.25" customHeight="1" thickBot="1">
      <c r="A16" s="402"/>
      <c r="B16" s="402"/>
      <c r="C16" s="402"/>
      <c r="D16" s="402"/>
      <c r="E16" s="402"/>
      <c r="F16" s="402"/>
      <c r="G16" s="402"/>
      <c r="H16" s="402"/>
      <c r="I16" s="402"/>
      <c r="J16" s="402"/>
      <c r="K16" s="402"/>
      <c r="L16" s="403" t="s">
        <v>132</v>
      </c>
      <c r="M16" s="403"/>
      <c r="N16" s="403"/>
      <c r="O16" s="403"/>
      <c r="P16" s="403"/>
      <c r="Q16" s="403"/>
      <c r="R16" s="403"/>
      <c r="S16" s="402"/>
      <c r="T16" s="402"/>
      <c r="U16" s="402"/>
      <c r="V16" s="402"/>
      <c r="W16" s="402"/>
      <c r="X16" s="402"/>
      <c r="Y16" s="402"/>
      <c r="Z16" s="402"/>
      <c r="AA16" s="402"/>
      <c r="AB16" s="402"/>
      <c r="AC16" s="402"/>
      <c r="AD16" s="396"/>
      <c r="AE16" s="396"/>
      <c r="AF16" s="402"/>
      <c r="AG16" s="402"/>
      <c r="AH16" s="402"/>
      <c r="AI16" s="402"/>
      <c r="AJ16" s="402"/>
      <c r="AK16" s="402"/>
      <c r="AL16" s="402"/>
      <c r="AM16" s="402"/>
      <c r="AN16" s="402"/>
      <c r="AO16" s="402"/>
      <c r="AP16" s="402"/>
      <c r="AQ16" s="403" t="s">
        <v>132</v>
      </c>
      <c r="AR16" s="403"/>
      <c r="AS16" s="403"/>
      <c r="AT16" s="403"/>
      <c r="AU16" s="403"/>
      <c r="AV16" s="403"/>
      <c r="AW16" s="403"/>
      <c r="AX16" s="402"/>
      <c r="AY16" s="402"/>
      <c r="AZ16" s="402"/>
      <c r="BA16" s="402"/>
      <c r="BB16" s="402"/>
      <c r="BC16" s="402"/>
      <c r="BD16" s="402"/>
      <c r="BE16" s="402"/>
      <c r="BF16" s="402"/>
      <c r="BG16" s="402"/>
      <c r="BH16" s="402"/>
    </row>
    <row r="17" spans="1:60" ht="14.25" customHeight="1" thickTop="1">
      <c r="A17" s="403" t="s">
        <v>133</v>
      </c>
      <c r="B17" s="403"/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3"/>
      <c r="Z17" s="403"/>
      <c r="AA17" s="403"/>
      <c r="AB17" s="403"/>
      <c r="AC17" s="403"/>
      <c r="AD17" s="394"/>
      <c r="AE17" s="394"/>
      <c r="AF17" s="403" t="s">
        <v>133</v>
      </c>
      <c r="AG17" s="403"/>
      <c r="AH17" s="403"/>
      <c r="AI17" s="403"/>
      <c r="AJ17" s="403"/>
      <c r="AK17" s="403"/>
      <c r="AL17" s="403"/>
      <c r="AM17" s="403"/>
      <c r="AN17" s="403"/>
      <c r="AO17" s="403"/>
      <c r="AP17" s="403"/>
      <c r="AQ17" s="403"/>
      <c r="AR17" s="403"/>
      <c r="AS17" s="403"/>
      <c r="AT17" s="403"/>
      <c r="AU17" s="403"/>
      <c r="AV17" s="403"/>
      <c r="AW17" s="403"/>
      <c r="AX17" s="403"/>
      <c r="AY17" s="403"/>
      <c r="AZ17" s="403"/>
      <c r="BA17" s="403"/>
      <c r="BB17" s="403"/>
      <c r="BC17" s="403"/>
      <c r="BD17" s="403"/>
      <c r="BE17" s="403"/>
      <c r="BF17" s="403"/>
      <c r="BG17" s="403"/>
      <c r="BH17" s="403"/>
    </row>
    <row r="18" spans="1:60" ht="14.25" customHeight="1">
      <c r="A18" s="400" t="s">
        <v>134</v>
      </c>
      <c r="B18" s="400"/>
      <c r="C18" s="400"/>
      <c r="D18" s="400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396"/>
      <c r="P18" s="400" t="s">
        <v>135</v>
      </c>
      <c r="Q18" s="400"/>
      <c r="R18" s="400"/>
      <c r="S18" s="400"/>
      <c r="T18" s="400"/>
      <c r="U18" s="400"/>
      <c r="V18" s="400"/>
      <c r="W18" s="400"/>
      <c r="X18" s="400"/>
      <c r="Y18" s="400"/>
      <c r="Z18" s="400"/>
      <c r="AA18" s="400"/>
      <c r="AB18" s="400"/>
      <c r="AC18" s="400"/>
      <c r="AD18" s="394"/>
      <c r="AE18" s="394"/>
      <c r="AF18" s="400" t="s">
        <v>134</v>
      </c>
      <c r="AG18" s="400"/>
      <c r="AH18" s="400"/>
      <c r="AI18" s="400"/>
      <c r="AJ18" s="400"/>
      <c r="AK18" s="400"/>
      <c r="AL18" s="400"/>
      <c r="AM18" s="400"/>
      <c r="AN18" s="400"/>
      <c r="AO18" s="400"/>
      <c r="AP18" s="400"/>
      <c r="AQ18" s="400"/>
      <c r="AR18" s="400"/>
      <c r="AS18" s="400"/>
      <c r="AT18" s="396"/>
      <c r="AU18" s="400" t="s">
        <v>135</v>
      </c>
      <c r="AV18" s="400"/>
      <c r="AW18" s="400"/>
      <c r="AX18" s="400"/>
      <c r="AY18" s="400"/>
      <c r="AZ18" s="400"/>
      <c r="BA18" s="400"/>
      <c r="BB18" s="400"/>
      <c r="BC18" s="400"/>
      <c r="BD18" s="400"/>
      <c r="BE18" s="400"/>
      <c r="BF18" s="400"/>
      <c r="BG18" s="400"/>
      <c r="BH18" s="400"/>
    </row>
    <row r="19" spans="1:60" ht="14.25" customHeight="1">
      <c r="A19" s="375"/>
      <c r="B19" s="376"/>
      <c r="C19" s="376"/>
      <c r="D19" s="376"/>
      <c r="E19" s="376"/>
      <c r="F19" s="376"/>
      <c r="G19" s="376"/>
      <c r="H19" s="376"/>
      <c r="I19" s="376"/>
      <c r="J19" s="376"/>
      <c r="K19" s="376"/>
      <c r="L19" s="376"/>
      <c r="M19" s="404"/>
      <c r="N19" s="405"/>
      <c r="O19" s="396"/>
      <c r="P19" s="400"/>
      <c r="Q19" s="400"/>
      <c r="R19" s="400"/>
      <c r="S19" s="400"/>
      <c r="T19" s="400"/>
      <c r="U19" s="400"/>
      <c r="V19" s="400"/>
      <c r="W19" s="400"/>
      <c r="X19" s="400"/>
      <c r="Y19" s="400"/>
      <c r="Z19" s="400"/>
      <c r="AA19" s="400"/>
      <c r="AB19" s="400"/>
      <c r="AC19" s="400"/>
      <c r="AD19" s="394"/>
      <c r="AE19" s="394"/>
      <c r="AF19" s="375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404"/>
      <c r="AS19" s="405"/>
      <c r="AT19" s="396"/>
      <c r="AU19" s="400"/>
      <c r="AV19" s="400"/>
      <c r="AW19" s="400"/>
      <c r="AX19" s="400"/>
      <c r="AY19" s="400"/>
      <c r="AZ19" s="400"/>
      <c r="BA19" s="400"/>
      <c r="BB19" s="400"/>
      <c r="BC19" s="400"/>
      <c r="BD19" s="400"/>
      <c r="BE19" s="400"/>
      <c r="BF19" s="400"/>
      <c r="BG19" s="400"/>
      <c r="BH19" s="400"/>
    </row>
    <row r="20" spans="1:60" ht="14.25" customHeight="1">
      <c r="A20" s="382"/>
      <c r="B20" s="383"/>
      <c r="C20" s="383"/>
      <c r="D20" s="383"/>
      <c r="E20" s="383"/>
      <c r="F20" s="383"/>
      <c r="G20" s="383"/>
      <c r="H20" s="383"/>
      <c r="I20" s="383"/>
      <c r="J20" s="383"/>
      <c r="K20" s="383"/>
      <c r="L20" s="383"/>
      <c r="M20" s="403" t="s">
        <v>136</v>
      </c>
      <c r="N20" s="406"/>
      <c r="O20" s="396"/>
      <c r="P20" s="400"/>
      <c r="Q20" s="400"/>
      <c r="R20" s="400"/>
      <c r="S20" s="400"/>
      <c r="T20" s="400"/>
      <c r="U20" s="400"/>
      <c r="V20" s="400"/>
      <c r="W20" s="400"/>
      <c r="X20" s="400"/>
      <c r="Y20" s="400"/>
      <c r="Z20" s="400"/>
      <c r="AA20" s="400"/>
      <c r="AB20" s="400"/>
      <c r="AC20" s="400"/>
      <c r="AD20" s="394"/>
      <c r="AE20" s="394"/>
      <c r="AF20" s="382"/>
      <c r="AG20" s="383"/>
      <c r="AH20" s="383"/>
      <c r="AI20" s="383"/>
      <c r="AJ20" s="383"/>
      <c r="AK20" s="383"/>
      <c r="AL20" s="383"/>
      <c r="AM20" s="383"/>
      <c r="AN20" s="383"/>
      <c r="AO20" s="383"/>
      <c r="AP20" s="383"/>
      <c r="AQ20" s="383"/>
      <c r="AR20" s="403" t="s">
        <v>136</v>
      </c>
      <c r="AS20" s="406"/>
      <c r="AT20" s="396"/>
      <c r="AU20" s="400"/>
      <c r="AV20" s="400"/>
      <c r="AW20" s="400"/>
      <c r="AX20" s="400"/>
      <c r="AY20" s="400"/>
      <c r="AZ20" s="400"/>
      <c r="BA20" s="400"/>
      <c r="BB20" s="400"/>
      <c r="BC20" s="400"/>
      <c r="BD20" s="400"/>
      <c r="BE20" s="400"/>
      <c r="BF20" s="400"/>
      <c r="BG20" s="400"/>
      <c r="BH20" s="400"/>
    </row>
    <row r="21" spans="1:60" ht="14.25" customHeight="1">
      <c r="A21" s="388"/>
      <c r="B21" s="389"/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407" t="s">
        <v>137</v>
      </c>
      <c r="N21" s="408"/>
      <c r="O21" s="396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0"/>
      <c r="AD21" s="394"/>
      <c r="AE21" s="394"/>
      <c r="AF21" s="388"/>
      <c r="AG21" s="389"/>
      <c r="AH21" s="389"/>
      <c r="AI21" s="389"/>
      <c r="AJ21" s="389"/>
      <c r="AK21" s="389"/>
      <c r="AL21" s="389"/>
      <c r="AM21" s="389"/>
      <c r="AN21" s="389"/>
      <c r="AO21" s="389"/>
      <c r="AP21" s="389"/>
      <c r="AQ21" s="389"/>
      <c r="AR21" s="407" t="s">
        <v>137</v>
      </c>
      <c r="AS21" s="408"/>
      <c r="AT21" s="396"/>
      <c r="AU21" s="400"/>
      <c r="AV21" s="400"/>
      <c r="AW21" s="400"/>
      <c r="AX21" s="400"/>
      <c r="AY21" s="400"/>
      <c r="AZ21" s="400"/>
      <c r="BA21" s="400"/>
      <c r="BB21" s="400"/>
      <c r="BC21" s="400"/>
      <c r="BD21" s="400"/>
      <c r="BE21" s="400"/>
      <c r="BF21" s="400"/>
      <c r="BG21" s="400"/>
      <c r="BH21" s="400"/>
    </row>
    <row r="22" spans="1:60" ht="14.25" customHeight="1">
      <c r="A22" s="409" t="s">
        <v>138</v>
      </c>
      <c r="B22" s="409"/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10" t="s">
        <v>139</v>
      </c>
      <c r="N22" s="410"/>
      <c r="O22" s="410"/>
      <c r="P22" s="410"/>
      <c r="Q22" s="410"/>
      <c r="R22" s="396"/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409" t="s">
        <v>138</v>
      </c>
      <c r="AG22" s="409"/>
      <c r="AH22" s="409"/>
      <c r="AI22" s="409"/>
      <c r="AJ22" s="409"/>
      <c r="AK22" s="409"/>
      <c r="AL22" s="409"/>
      <c r="AM22" s="409"/>
      <c r="AN22" s="409"/>
      <c r="AO22" s="409"/>
      <c r="AP22" s="409"/>
      <c r="AQ22" s="409"/>
      <c r="AR22" s="410" t="s">
        <v>139</v>
      </c>
      <c r="AS22" s="410"/>
      <c r="AT22" s="410"/>
      <c r="AU22" s="410"/>
      <c r="AV22" s="410"/>
      <c r="AW22" s="396"/>
      <c r="AX22" s="396"/>
      <c r="AY22" s="396"/>
      <c r="AZ22" s="396"/>
      <c r="BA22" s="396"/>
      <c r="BB22" s="396"/>
      <c r="BC22" s="396"/>
      <c r="BD22" s="396"/>
      <c r="BE22" s="396"/>
      <c r="BF22" s="396"/>
      <c r="BG22" s="396"/>
      <c r="BH22" s="396"/>
    </row>
    <row r="23" spans="1:60" ht="14.25" customHeight="1">
      <c r="A23" s="409"/>
      <c r="B23" s="409"/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10"/>
      <c r="N23" s="410"/>
      <c r="O23" s="410"/>
      <c r="P23" s="410"/>
      <c r="Q23" s="410"/>
      <c r="R23" s="411"/>
      <c r="S23" s="412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396"/>
      <c r="AE23" s="396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10"/>
      <c r="AS23" s="410"/>
      <c r="AT23" s="410"/>
      <c r="AU23" s="410"/>
      <c r="AV23" s="410"/>
      <c r="AW23" s="411"/>
      <c r="AX23" s="412"/>
      <c r="AY23" s="411"/>
      <c r="AZ23" s="411"/>
      <c r="BA23" s="411"/>
      <c r="BB23" s="411"/>
      <c r="BC23" s="411"/>
      <c r="BD23" s="411"/>
      <c r="BE23" s="411"/>
      <c r="BF23" s="411"/>
      <c r="BG23" s="411"/>
      <c r="BH23" s="411"/>
    </row>
    <row r="24" spans="1:60" ht="33.75" customHeight="1">
      <c r="A24" s="413"/>
      <c r="B24" s="394"/>
      <c r="C24" s="394"/>
      <c r="D24" s="394"/>
      <c r="E24" s="394"/>
      <c r="F24" s="394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5"/>
      <c r="AE24" s="416"/>
      <c r="AF24" s="396"/>
      <c r="AG24" s="396"/>
      <c r="AH24" s="396"/>
      <c r="AI24" s="396"/>
      <c r="AJ24" s="396"/>
      <c r="AK24" s="396"/>
      <c r="AL24" s="396"/>
      <c r="AM24" s="396"/>
      <c r="AN24" s="396"/>
      <c r="AO24" s="396"/>
      <c r="AP24" s="396"/>
      <c r="AQ24" s="396"/>
      <c r="AR24" s="396"/>
      <c r="AS24" s="396"/>
      <c r="AT24" s="396"/>
      <c r="AU24" s="396"/>
      <c r="AV24" s="396"/>
      <c r="AW24" s="396"/>
      <c r="AX24" s="396"/>
      <c r="AY24" s="396"/>
      <c r="AZ24" s="396"/>
      <c r="BA24" s="396"/>
      <c r="BB24" s="396"/>
      <c r="BC24" s="396"/>
      <c r="BD24" s="396"/>
      <c r="BE24" s="396"/>
      <c r="BF24" s="396"/>
      <c r="BG24" s="404"/>
      <c r="BH24" s="417"/>
    </row>
    <row r="25" spans="1:60" ht="33.75" customHeight="1">
      <c r="A25" s="396"/>
      <c r="B25" s="396"/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418"/>
      <c r="AE25" s="419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396"/>
      <c r="AT25" s="396"/>
      <c r="AU25" s="396"/>
      <c r="AV25" s="396"/>
      <c r="AW25" s="396"/>
      <c r="AX25" s="396"/>
      <c r="AY25" s="396"/>
      <c r="AZ25" s="396"/>
      <c r="BA25" s="396"/>
      <c r="BB25" s="396"/>
      <c r="BC25" s="396"/>
      <c r="BD25" s="396"/>
      <c r="BE25" s="396"/>
      <c r="BF25" s="396"/>
      <c r="BG25" s="396"/>
      <c r="BH25" s="396"/>
    </row>
    <row r="26" spans="1:60" ht="14.25" customHeight="1">
      <c r="A26" s="365" t="s">
        <v>124</v>
      </c>
      <c r="B26" s="365"/>
      <c r="C26" s="365"/>
      <c r="D26" s="365"/>
      <c r="E26" s="365"/>
      <c r="F26" s="365"/>
      <c r="G26" s="365"/>
      <c r="H26" s="365"/>
      <c r="I26" s="365"/>
      <c r="J26" s="365"/>
      <c r="K26" s="366" t="s">
        <v>125</v>
      </c>
      <c r="L26" s="366"/>
      <c r="M26" s="366"/>
      <c r="N26" s="366"/>
      <c r="O26" s="366"/>
      <c r="P26" s="366"/>
      <c r="Q26" s="366"/>
      <c r="R26" s="366"/>
      <c r="S26" s="366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8"/>
      <c r="AE26" s="368"/>
      <c r="AF26" s="365" t="s">
        <v>124</v>
      </c>
      <c r="AG26" s="365"/>
      <c r="AH26" s="365"/>
      <c r="AI26" s="365"/>
      <c r="AJ26" s="365"/>
      <c r="AK26" s="365"/>
      <c r="AL26" s="365"/>
      <c r="AM26" s="365"/>
      <c r="AN26" s="365"/>
      <c r="AO26" s="365"/>
      <c r="AP26" s="366" t="s">
        <v>125</v>
      </c>
      <c r="AQ26" s="366"/>
      <c r="AR26" s="366"/>
      <c r="AS26" s="366"/>
      <c r="AT26" s="366"/>
      <c r="AU26" s="366"/>
      <c r="AV26" s="366"/>
      <c r="AW26" s="366"/>
      <c r="AX26" s="366"/>
      <c r="AY26" s="367"/>
      <c r="AZ26" s="367"/>
      <c r="BA26" s="367"/>
      <c r="BB26" s="367"/>
      <c r="BC26" s="367"/>
      <c r="BD26" s="367"/>
      <c r="BE26" s="367"/>
      <c r="BF26" s="367"/>
      <c r="BG26" s="367"/>
      <c r="BH26" s="367"/>
    </row>
    <row r="27" spans="1:60" ht="14.25" customHeight="1">
      <c r="A27" s="365"/>
      <c r="B27" s="365"/>
      <c r="C27" s="365"/>
      <c r="D27" s="365"/>
      <c r="E27" s="365"/>
      <c r="F27" s="365"/>
      <c r="G27" s="365"/>
      <c r="H27" s="365"/>
      <c r="I27" s="365"/>
      <c r="J27" s="365"/>
      <c r="K27" s="366"/>
      <c r="L27" s="366"/>
      <c r="M27" s="366"/>
      <c r="N27" s="366"/>
      <c r="O27" s="366"/>
      <c r="P27" s="366"/>
      <c r="Q27" s="366"/>
      <c r="R27" s="366"/>
      <c r="S27" s="366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8"/>
      <c r="AE27" s="368"/>
      <c r="AF27" s="365"/>
      <c r="AG27" s="365"/>
      <c r="AH27" s="365"/>
      <c r="AI27" s="365"/>
      <c r="AJ27" s="365"/>
      <c r="AK27" s="365"/>
      <c r="AL27" s="365"/>
      <c r="AM27" s="365"/>
      <c r="AN27" s="365"/>
      <c r="AO27" s="365"/>
      <c r="AP27" s="366"/>
      <c r="AQ27" s="366"/>
      <c r="AR27" s="366"/>
      <c r="AS27" s="366"/>
      <c r="AT27" s="366"/>
      <c r="AU27" s="366"/>
      <c r="AV27" s="366"/>
      <c r="AW27" s="366"/>
      <c r="AX27" s="366"/>
      <c r="AY27" s="367"/>
      <c r="AZ27" s="367"/>
      <c r="BA27" s="367"/>
      <c r="BB27" s="367"/>
      <c r="BC27" s="367"/>
      <c r="BD27" s="367"/>
      <c r="BE27" s="367"/>
      <c r="BF27" s="367"/>
      <c r="BG27" s="367"/>
      <c r="BH27" s="367"/>
    </row>
    <row r="28" spans="1:60" ht="14.25" customHeight="1">
      <c r="A28" s="371" t="str">
        <f>IF(A3="","",A3)</f>
        <v/>
      </c>
      <c r="B28" s="371"/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2" t="s">
        <v>126</v>
      </c>
      <c r="O28" s="372"/>
      <c r="P28" s="372"/>
      <c r="Q28" s="373" t="str">
        <f>IF(Q3="","",Q3)</f>
        <v/>
      </c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4"/>
      <c r="AE28" s="374"/>
      <c r="AF28" s="371" t="str">
        <f>IF(A3="","",A3)</f>
        <v/>
      </c>
      <c r="AG28" s="371"/>
      <c r="AH28" s="371"/>
      <c r="AI28" s="371"/>
      <c r="AJ28" s="371"/>
      <c r="AK28" s="371"/>
      <c r="AL28" s="371"/>
      <c r="AM28" s="371"/>
      <c r="AN28" s="371"/>
      <c r="AO28" s="371"/>
      <c r="AP28" s="371"/>
      <c r="AQ28" s="371"/>
      <c r="AR28" s="371"/>
      <c r="AS28" s="372" t="s">
        <v>126</v>
      </c>
      <c r="AT28" s="372"/>
      <c r="AU28" s="372"/>
      <c r="AV28" s="373" t="str">
        <f>IF(Q3="","",Q3)</f>
        <v/>
      </c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</row>
    <row r="29" spans="1:60" ht="14.25" customHeight="1">
      <c r="A29" s="371"/>
      <c r="B29" s="371"/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2"/>
      <c r="O29" s="372"/>
      <c r="P29" s="372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4"/>
      <c r="AE29" s="374"/>
      <c r="AF29" s="371"/>
      <c r="AG29" s="371"/>
      <c r="AH29" s="371"/>
      <c r="AI29" s="371"/>
      <c r="AJ29" s="371"/>
      <c r="AK29" s="371"/>
      <c r="AL29" s="371"/>
      <c r="AM29" s="371"/>
      <c r="AN29" s="371"/>
      <c r="AO29" s="371"/>
      <c r="AP29" s="371"/>
      <c r="AQ29" s="371"/>
      <c r="AR29" s="371"/>
      <c r="AS29" s="372"/>
      <c r="AT29" s="372"/>
      <c r="AU29" s="372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</row>
    <row r="30" spans="1:60" ht="14.25" customHeight="1">
      <c r="A30" s="375" t="s">
        <v>127</v>
      </c>
      <c r="B30" s="376"/>
      <c r="C30" s="377"/>
      <c r="D30" s="378" t="str">
        <f>IF(D5="","",D5)</f>
        <v>○立○○○○高等学校</v>
      </c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80"/>
      <c r="AD30" s="381"/>
      <c r="AE30" s="381"/>
      <c r="AF30" s="375" t="s">
        <v>127</v>
      </c>
      <c r="AG30" s="376"/>
      <c r="AH30" s="377"/>
      <c r="AI30" s="378" t="str">
        <f>IF(D5="","",D5)</f>
        <v>○立○○○○高等学校</v>
      </c>
      <c r="AJ30" s="379"/>
      <c r="AK30" s="379"/>
      <c r="AL30" s="379"/>
      <c r="AM30" s="379"/>
      <c r="AN30" s="379"/>
      <c r="AO30" s="379"/>
      <c r="AP30" s="379"/>
      <c r="AQ30" s="379"/>
      <c r="AR30" s="379"/>
      <c r="AS30" s="379"/>
      <c r="AT30" s="379"/>
      <c r="AU30" s="379"/>
      <c r="AV30" s="379"/>
      <c r="AW30" s="379"/>
      <c r="AX30" s="379"/>
      <c r="AY30" s="379"/>
      <c r="AZ30" s="379"/>
      <c r="BA30" s="379"/>
      <c r="BB30" s="379"/>
      <c r="BC30" s="379"/>
      <c r="BD30" s="379"/>
      <c r="BE30" s="379"/>
      <c r="BF30" s="379"/>
      <c r="BG30" s="379"/>
      <c r="BH30" s="380"/>
    </row>
    <row r="31" spans="1:60" ht="14.25" customHeight="1">
      <c r="A31" s="382"/>
      <c r="B31" s="383"/>
      <c r="C31" s="384"/>
      <c r="D31" s="385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86"/>
      <c r="Z31" s="386"/>
      <c r="AA31" s="386"/>
      <c r="AB31" s="386"/>
      <c r="AC31" s="387"/>
      <c r="AD31" s="381"/>
      <c r="AE31" s="381"/>
      <c r="AF31" s="382"/>
      <c r="AG31" s="383"/>
      <c r="AH31" s="384"/>
      <c r="AI31" s="385"/>
      <c r="AJ31" s="386"/>
      <c r="AK31" s="386"/>
      <c r="AL31" s="386"/>
      <c r="AM31" s="386"/>
      <c r="AN31" s="386"/>
      <c r="AO31" s="386"/>
      <c r="AP31" s="386"/>
      <c r="AQ31" s="386"/>
      <c r="AR31" s="386"/>
      <c r="AS31" s="386"/>
      <c r="AT31" s="386"/>
      <c r="AU31" s="386"/>
      <c r="AV31" s="386"/>
      <c r="AW31" s="386"/>
      <c r="AX31" s="386"/>
      <c r="AY31" s="386"/>
      <c r="AZ31" s="386"/>
      <c r="BA31" s="386"/>
      <c r="BB31" s="386"/>
      <c r="BC31" s="386"/>
      <c r="BD31" s="386"/>
      <c r="BE31" s="386"/>
      <c r="BF31" s="386"/>
      <c r="BG31" s="386"/>
      <c r="BH31" s="387"/>
    </row>
    <row r="32" spans="1:60" ht="14.25" customHeight="1">
      <c r="A32" s="388"/>
      <c r="B32" s="389"/>
      <c r="C32" s="390"/>
      <c r="D32" s="391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3"/>
      <c r="AD32" s="381"/>
      <c r="AE32" s="381"/>
      <c r="AF32" s="388"/>
      <c r="AG32" s="389"/>
      <c r="AH32" s="390"/>
      <c r="AI32" s="391"/>
      <c r="AJ32" s="392"/>
      <c r="AK32" s="392"/>
      <c r="AL32" s="392"/>
      <c r="AM32" s="392"/>
      <c r="AN32" s="392"/>
      <c r="AO32" s="392"/>
      <c r="AP32" s="392"/>
      <c r="AQ32" s="392"/>
      <c r="AR32" s="392"/>
      <c r="AS32" s="392"/>
      <c r="AT32" s="392"/>
      <c r="AU32" s="392"/>
      <c r="AV32" s="392"/>
      <c r="AW32" s="392"/>
      <c r="AX32" s="392"/>
      <c r="AY32" s="392"/>
      <c r="AZ32" s="392"/>
      <c r="BA32" s="392"/>
      <c r="BB32" s="392"/>
      <c r="BC32" s="392"/>
      <c r="BD32" s="392"/>
      <c r="BE32" s="392"/>
      <c r="BF32" s="392"/>
      <c r="BG32" s="392"/>
      <c r="BH32" s="393"/>
    </row>
    <row r="33" spans="1:60" ht="7.5" customHeight="1">
      <c r="A33" s="394"/>
      <c r="B33" s="394"/>
      <c r="C33" s="394"/>
      <c r="D33" s="394"/>
      <c r="E33" s="394"/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</row>
    <row r="34" spans="1:60" ht="14.25" customHeight="1">
      <c r="A34" s="395" t="s">
        <v>128</v>
      </c>
      <c r="B34" s="395"/>
      <c r="C34" s="395"/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96"/>
      <c r="P34" s="397" t="s">
        <v>129</v>
      </c>
      <c r="Q34" s="397"/>
      <c r="R34" s="397"/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397"/>
      <c r="AD34" s="398"/>
      <c r="AE34" s="398"/>
      <c r="AF34" s="395" t="s">
        <v>128</v>
      </c>
      <c r="AG34" s="395"/>
      <c r="AH34" s="395"/>
      <c r="AI34" s="395"/>
      <c r="AJ34" s="395"/>
      <c r="AK34" s="395"/>
      <c r="AL34" s="395"/>
      <c r="AM34" s="395"/>
      <c r="AN34" s="395"/>
      <c r="AO34" s="395"/>
      <c r="AP34" s="395"/>
      <c r="AQ34" s="395"/>
      <c r="AR34" s="395"/>
      <c r="AS34" s="395"/>
      <c r="AT34" s="396"/>
      <c r="AU34" s="397" t="s">
        <v>129</v>
      </c>
      <c r="AV34" s="397"/>
      <c r="AW34" s="397"/>
      <c r="AX34" s="397"/>
      <c r="AY34" s="397"/>
      <c r="AZ34" s="397"/>
      <c r="BA34" s="397"/>
      <c r="BB34" s="397"/>
      <c r="BC34" s="397"/>
      <c r="BD34" s="397"/>
      <c r="BE34" s="397"/>
      <c r="BF34" s="397"/>
      <c r="BG34" s="397"/>
      <c r="BH34" s="397"/>
    </row>
    <row r="35" spans="1:60" ht="14.25" customHeight="1">
      <c r="A35" s="395"/>
      <c r="B35" s="395"/>
      <c r="C35" s="395"/>
      <c r="D35" s="395"/>
      <c r="E35" s="395"/>
      <c r="F35" s="395"/>
      <c r="G35" s="395"/>
      <c r="H35" s="395"/>
      <c r="I35" s="395"/>
      <c r="J35" s="395"/>
      <c r="K35" s="395"/>
      <c r="L35" s="395"/>
      <c r="M35" s="395"/>
      <c r="N35" s="395"/>
      <c r="O35" s="396"/>
      <c r="P35" s="397"/>
      <c r="Q35" s="397"/>
      <c r="R35" s="397"/>
      <c r="S35" s="397"/>
      <c r="T35" s="397"/>
      <c r="U35" s="397"/>
      <c r="V35" s="397"/>
      <c r="W35" s="397"/>
      <c r="X35" s="397"/>
      <c r="Y35" s="397"/>
      <c r="Z35" s="397"/>
      <c r="AA35" s="397"/>
      <c r="AB35" s="397"/>
      <c r="AC35" s="397"/>
      <c r="AD35" s="398"/>
      <c r="AE35" s="398"/>
      <c r="AF35" s="395"/>
      <c r="AG35" s="395"/>
      <c r="AH35" s="395"/>
      <c r="AI35" s="395"/>
      <c r="AJ35" s="395"/>
      <c r="AK35" s="395"/>
      <c r="AL35" s="395"/>
      <c r="AM35" s="395"/>
      <c r="AN35" s="395"/>
      <c r="AO35" s="395"/>
      <c r="AP35" s="395"/>
      <c r="AQ35" s="395"/>
      <c r="AR35" s="395"/>
      <c r="AS35" s="395"/>
      <c r="AT35" s="396"/>
      <c r="AU35" s="397"/>
      <c r="AV35" s="397"/>
      <c r="AW35" s="397"/>
      <c r="AX35" s="397"/>
      <c r="AY35" s="397"/>
      <c r="AZ35" s="397"/>
      <c r="BA35" s="397"/>
      <c r="BB35" s="397"/>
      <c r="BC35" s="397"/>
      <c r="BD35" s="397"/>
      <c r="BE35" s="397"/>
      <c r="BF35" s="397"/>
      <c r="BG35" s="397"/>
      <c r="BH35" s="397"/>
    </row>
    <row r="36" spans="1:60" ht="14.25" customHeight="1">
      <c r="A36" s="399" t="s">
        <v>130</v>
      </c>
      <c r="B36" s="400"/>
      <c r="C36" s="400"/>
      <c r="D36" s="400" t="s">
        <v>131</v>
      </c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396"/>
      <c r="P36" s="399" t="s">
        <v>130</v>
      </c>
      <c r="Q36" s="400"/>
      <c r="R36" s="400"/>
      <c r="S36" s="400" t="s">
        <v>131</v>
      </c>
      <c r="T36" s="400"/>
      <c r="U36" s="400"/>
      <c r="V36" s="400"/>
      <c r="W36" s="400"/>
      <c r="X36" s="400"/>
      <c r="Y36" s="400"/>
      <c r="Z36" s="400"/>
      <c r="AA36" s="400"/>
      <c r="AB36" s="400"/>
      <c r="AC36" s="400"/>
      <c r="AD36" s="394"/>
      <c r="AE36" s="394"/>
      <c r="AF36" s="399" t="s">
        <v>130</v>
      </c>
      <c r="AG36" s="400"/>
      <c r="AH36" s="400"/>
      <c r="AI36" s="400" t="s">
        <v>131</v>
      </c>
      <c r="AJ36" s="400"/>
      <c r="AK36" s="400"/>
      <c r="AL36" s="400"/>
      <c r="AM36" s="400"/>
      <c r="AN36" s="400"/>
      <c r="AO36" s="400"/>
      <c r="AP36" s="400"/>
      <c r="AQ36" s="400"/>
      <c r="AR36" s="400"/>
      <c r="AS36" s="400"/>
      <c r="AT36" s="396"/>
      <c r="AU36" s="399" t="s">
        <v>130</v>
      </c>
      <c r="AV36" s="400"/>
      <c r="AW36" s="400"/>
      <c r="AX36" s="400" t="s">
        <v>131</v>
      </c>
      <c r="AY36" s="400"/>
      <c r="AZ36" s="400"/>
      <c r="BA36" s="400"/>
      <c r="BB36" s="400"/>
      <c r="BC36" s="400"/>
      <c r="BD36" s="400"/>
      <c r="BE36" s="400"/>
      <c r="BF36" s="400"/>
      <c r="BG36" s="400"/>
      <c r="BH36" s="400"/>
    </row>
    <row r="37" spans="1:60" ht="14.25" customHeight="1">
      <c r="A37" s="400"/>
      <c r="B37" s="400"/>
      <c r="C37" s="400"/>
      <c r="D37" s="400"/>
      <c r="E37" s="400"/>
      <c r="F37" s="400"/>
      <c r="G37" s="400"/>
      <c r="H37" s="400"/>
      <c r="I37" s="400"/>
      <c r="J37" s="400"/>
      <c r="K37" s="400"/>
      <c r="L37" s="400"/>
      <c r="M37" s="400"/>
      <c r="N37" s="400"/>
      <c r="O37" s="396"/>
      <c r="P37" s="400"/>
      <c r="Q37" s="400"/>
      <c r="R37" s="400"/>
      <c r="S37" s="400"/>
      <c r="T37" s="400"/>
      <c r="U37" s="400"/>
      <c r="V37" s="400"/>
      <c r="W37" s="400"/>
      <c r="X37" s="400"/>
      <c r="Y37" s="400"/>
      <c r="Z37" s="400"/>
      <c r="AA37" s="400"/>
      <c r="AB37" s="400"/>
      <c r="AC37" s="400"/>
      <c r="AD37" s="394"/>
      <c r="AE37" s="394"/>
      <c r="AF37" s="400"/>
      <c r="AG37" s="400"/>
      <c r="AH37" s="400"/>
      <c r="AI37" s="400"/>
      <c r="AJ37" s="400"/>
      <c r="AK37" s="400"/>
      <c r="AL37" s="400"/>
      <c r="AM37" s="400"/>
      <c r="AN37" s="400"/>
      <c r="AO37" s="400"/>
      <c r="AP37" s="400"/>
      <c r="AQ37" s="400"/>
      <c r="AR37" s="400"/>
      <c r="AS37" s="400"/>
      <c r="AT37" s="396"/>
      <c r="AU37" s="400"/>
      <c r="AV37" s="400"/>
      <c r="AW37" s="400"/>
      <c r="AX37" s="400"/>
      <c r="AY37" s="400"/>
      <c r="AZ37" s="400"/>
      <c r="BA37" s="400"/>
      <c r="BB37" s="400"/>
      <c r="BC37" s="400"/>
      <c r="BD37" s="400"/>
      <c r="BE37" s="400"/>
      <c r="BF37" s="400"/>
      <c r="BG37" s="400"/>
      <c r="BH37" s="400"/>
    </row>
    <row r="38" spans="1:60" ht="14.25" customHeight="1">
      <c r="A38" s="401"/>
      <c r="B38" s="401"/>
      <c r="C38" s="401"/>
      <c r="D38" s="401" t="str">
        <f>IF(A38="","",VLOOKUP(A38,ﾁｰﾑﾃﾞｰﾀ入力!C9:G208,5,0))</f>
        <v/>
      </c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396"/>
      <c r="P38" s="401"/>
      <c r="Q38" s="401"/>
      <c r="R38" s="401"/>
      <c r="S38" s="401" t="str">
        <f>IF(P38="","",VLOOKUP(P38,ﾁｰﾑﾃﾞｰﾀ入力!C9:G208,5,0))</f>
        <v/>
      </c>
      <c r="T38" s="401"/>
      <c r="U38" s="401"/>
      <c r="V38" s="401"/>
      <c r="W38" s="401"/>
      <c r="X38" s="401"/>
      <c r="Y38" s="401"/>
      <c r="Z38" s="401"/>
      <c r="AA38" s="401"/>
      <c r="AB38" s="401"/>
      <c r="AC38" s="401"/>
      <c r="AD38" s="381"/>
      <c r="AE38" s="381"/>
      <c r="AF38" s="401"/>
      <c r="AG38" s="401"/>
      <c r="AH38" s="401"/>
      <c r="AI38" s="401" t="str">
        <f>IF(AF38="","",VLOOKUP(AF38,ﾁｰﾑﾃﾞｰﾀ入力!C9:G208,5,0))</f>
        <v/>
      </c>
      <c r="AJ38" s="401"/>
      <c r="AK38" s="401"/>
      <c r="AL38" s="401"/>
      <c r="AM38" s="401"/>
      <c r="AN38" s="401"/>
      <c r="AO38" s="401"/>
      <c r="AP38" s="401"/>
      <c r="AQ38" s="401"/>
      <c r="AR38" s="401"/>
      <c r="AS38" s="401"/>
      <c r="AT38" s="396"/>
      <c r="AU38" s="401"/>
      <c r="AV38" s="401"/>
      <c r="AW38" s="401"/>
      <c r="AX38" s="401" t="str">
        <f>IF(AU38="","",VLOOKUP(AU38,ﾁｰﾑﾃﾞｰﾀ入力!C9:G208,5,0))</f>
        <v/>
      </c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</row>
    <row r="39" spans="1:60" ht="14.25" customHeight="1">
      <c r="A39" s="401"/>
      <c r="B39" s="401"/>
      <c r="C39" s="401"/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396"/>
      <c r="P39" s="401"/>
      <c r="Q39" s="401"/>
      <c r="R39" s="401"/>
      <c r="S39" s="401"/>
      <c r="T39" s="401"/>
      <c r="U39" s="401"/>
      <c r="V39" s="401"/>
      <c r="W39" s="401"/>
      <c r="X39" s="401"/>
      <c r="Y39" s="401"/>
      <c r="Z39" s="401"/>
      <c r="AA39" s="401"/>
      <c r="AB39" s="401"/>
      <c r="AC39" s="401"/>
      <c r="AD39" s="381"/>
      <c r="AE39" s="381"/>
      <c r="AF39" s="401"/>
      <c r="AG39" s="401"/>
      <c r="AH39" s="401"/>
      <c r="AI39" s="401"/>
      <c r="AJ39" s="401"/>
      <c r="AK39" s="401"/>
      <c r="AL39" s="401"/>
      <c r="AM39" s="401"/>
      <c r="AN39" s="401"/>
      <c r="AO39" s="401"/>
      <c r="AP39" s="401"/>
      <c r="AQ39" s="401"/>
      <c r="AR39" s="401"/>
      <c r="AS39" s="401"/>
      <c r="AT39" s="396"/>
      <c r="AU39" s="401"/>
      <c r="AV39" s="401"/>
      <c r="AW39" s="401"/>
      <c r="AX39" s="401"/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</row>
    <row r="40" spans="1:60" ht="14.25" customHeight="1">
      <c r="A40" s="401"/>
      <c r="B40" s="401"/>
      <c r="C40" s="401"/>
      <c r="D40" s="401"/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396"/>
      <c r="P40" s="401"/>
      <c r="Q40" s="401"/>
      <c r="R40" s="401"/>
      <c r="S40" s="401"/>
      <c r="T40" s="401"/>
      <c r="U40" s="401"/>
      <c r="V40" s="401"/>
      <c r="W40" s="401"/>
      <c r="X40" s="401"/>
      <c r="Y40" s="401"/>
      <c r="Z40" s="401"/>
      <c r="AA40" s="401"/>
      <c r="AB40" s="401"/>
      <c r="AC40" s="401"/>
      <c r="AD40" s="381"/>
      <c r="AE40" s="381"/>
      <c r="AF40" s="401"/>
      <c r="AG40" s="401"/>
      <c r="AH40" s="401"/>
      <c r="AI40" s="401"/>
      <c r="AJ40" s="401"/>
      <c r="AK40" s="401"/>
      <c r="AL40" s="401"/>
      <c r="AM40" s="401"/>
      <c r="AN40" s="401"/>
      <c r="AO40" s="401"/>
      <c r="AP40" s="401"/>
      <c r="AQ40" s="401"/>
      <c r="AR40" s="401"/>
      <c r="AS40" s="401"/>
      <c r="AT40" s="396"/>
      <c r="AU40" s="401"/>
      <c r="AV40" s="401"/>
      <c r="AW40" s="401"/>
      <c r="AX40" s="401"/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</row>
    <row r="41" spans="1:60" ht="14.25" customHeight="1" thickBot="1">
      <c r="A41" s="402"/>
      <c r="B41" s="402"/>
      <c r="C41" s="402"/>
      <c r="D41" s="402"/>
      <c r="E41" s="402"/>
      <c r="F41" s="402"/>
      <c r="G41" s="402"/>
      <c r="H41" s="402"/>
      <c r="I41" s="402"/>
      <c r="J41" s="402"/>
      <c r="K41" s="402"/>
      <c r="L41" s="403" t="s">
        <v>132</v>
      </c>
      <c r="M41" s="403"/>
      <c r="N41" s="403"/>
      <c r="O41" s="403"/>
      <c r="P41" s="403"/>
      <c r="Q41" s="403"/>
      <c r="R41" s="403"/>
      <c r="S41" s="402"/>
      <c r="T41" s="402"/>
      <c r="U41" s="402"/>
      <c r="V41" s="402"/>
      <c r="W41" s="402"/>
      <c r="X41" s="402"/>
      <c r="Y41" s="402"/>
      <c r="Z41" s="402"/>
      <c r="AA41" s="402"/>
      <c r="AB41" s="402"/>
      <c r="AC41" s="402"/>
      <c r="AD41" s="396"/>
      <c r="AE41" s="396"/>
      <c r="AF41" s="402"/>
      <c r="AG41" s="402"/>
      <c r="AH41" s="402"/>
      <c r="AI41" s="402"/>
      <c r="AJ41" s="402"/>
      <c r="AK41" s="402"/>
      <c r="AL41" s="402"/>
      <c r="AM41" s="402"/>
      <c r="AN41" s="402"/>
      <c r="AO41" s="402"/>
      <c r="AP41" s="402"/>
      <c r="AQ41" s="403" t="s">
        <v>132</v>
      </c>
      <c r="AR41" s="403"/>
      <c r="AS41" s="403"/>
      <c r="AT41" s="403"/>
      <c r="AU41" s="403"/>
      <c r="AV41" s="403"/>
      <c r="AW41" s="403"/>
      <c r="AX41" s="402"/>
      <c r="AY41" s="402"/>
      <c r="AZ41" s="402"/>
      <c r="BA41" s="402"/>
      <c r="BB41" s="402"/>
      <c r="BC41" s="402"/>
      <c r="BD41" s="402"/>
      <c r="BE41" s="402"/>
      <c r="BF41" s="402"/>
      <c r="BG41" s="402"/>
      <c r="BH41" s="402"/>
    </row>
    <row r="42" spans="1:60" ht="14.25" customHeight="1" thickTop="1">
      <c r="A42" s="403" t="s">
        <v>133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394"/>
      <c r="AE42" s="394"/>
      <c r="AF42" s="403" t="s">
        <v>133</v>
      </c>
      <c r="AG42" s="403"/>
      <c r="AH42" s="403"/>
      <c r="AI42" s="403"/>
      <c r="AJ42" s="403"/>
      <c r="AK42" s="403"/>
      <c r="AL42" s="403"/>
      <c r="AM42" s="403"/>
      <c r="AN42" s="403"/>
      <c r="AO42" s="403"/>
      <c r="AP42" s="403"/>
      <c r="AQ42" s="403"/>
      <c r="AR42" s="403"/>
      <c r="AS42" s="403"/>
      <c r="AT42" s="403"/>
      <c r="AU42" s="403"/>
      <c r="AV42" s="403"/>
      <c r="AW42" s="403"/>
      <c r="AX42" s="403"/>
      <c r="AY42" s="403"/>
      <c r="AZ42" s="403"/>
      <c r="BA42" s="403"/>
      <c r="BB42" s="403"/>
      <c r="BC42" s="403"/>
      <c r="BD42" s="403"/>
      <c r="BE42" s="403"/>
      <c r="BF42" s="403"/>
      <c r="BG42" s="403"/>
      <c r="BH42" s="403"/>
    </row>
    <row r="43" spans="1:60" ht="14.25" customHeight="1">
      <c r="A43" s="400" t="s">
        <v>134</v>
      </c>
      <c r="B43" s="400"/>
      <c r="C43" s="400"/>
      <c r="D43" s="400"/>
      <c r="E43" s="400"/>
      <c r="F43" s="400"/>
      <c r="G43" s="400"/>
      <c r="H43" s="400"/>
      <c r="I43" s="400"/>
      <c r="J43" s="400"/>
      <c r="K43" s="400"/>
      <c r="L43" s="400"/>
      <c r="M43" s="400"/>
      <c r="N43" s="400"/>
      <c r="O43" s="396"/>
      <c r="P43" s="400" t="s">
        <v>135</v>
      </c>
      <c r="Q43" s="400"/>
      <c r="R43" s="400"/>
      <c r="S43" s="400"/>
      <c r="T43" s="400"/>
      <c r="U43" s="400"/>
      <c r="V43" s="400"/>
      <c r="W43" s="400"/>
      <c r="X43" s="400"/>
      <c r="Y43" s="400"/>
      <c r="Z43" s="400"/>
      <c r="AA43" s="400"/>
      <c r="AB43" s="400"/>
      <c r="AC43" s="400"/>
      <c r="AD43" s="394"/>
      <c r="AE43" s="394"/>
      <c r="AF43" s="400" t="s">
        <v>134</v>
      </c>
      <c r="AG43" s="400"/>
      <c r="AH43" s="400"/>
      <c r="AI43" s="400"/>
      <c r="AJ43" s="400"/>
      <c r="AK43" s="400"/>
      <c r="AL43" s="400"/>
      <c r="AM43" s="400"/>
      <c r="AN43" s="400"/>
      <c r="AO43" s="400"/>
      <c r="AP43" s="400"/>
      <c r="AQ43" s="400"/>
      <c r="AR43" s="400"/>
      <c r="AS43" s="400"/>
      <c r="AT43" s="396"/>
      <c r="AU43" s="400" t="s">
        <v>135</v>
      </c>
      <c r="AV43" s="400"/>
      <c r="AW43" s="400"/>
      <c r="AX43" s="400"/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</row>
    <row r="44" spans="1:60" ht="14.25" customHeight="1">
      <c r="A44" s="375"/>
      <c r="B44" s="376"/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404"/>
      <c r="N44" s="405"/>
      <c r="O44" s="396"/>
      <c r="P44" s="400"/>
      <c r="Q44" s="400"/>
      <c r="R44" s="400"/>
      <c r="S44" s="400"/>
      <c r="T44" s="400"/>
      <c r="U44" s="400"/>
      <c r="V44" s="400"/>
      <c r="W44" s="400"/>
      <c r="X44" s="400"/>
      <c r="Y44" s="400"/>
      <c r="Z44" s="400"/>
      <c r="AA44" s="400"/>
      <c r="AB44" s="400"/>
      <c r="AC44" s="400"/>
      <c r="AD44" s="394"/>
      <c r="AE44" s="394"/>
      <c r="AF44" s="375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404"/>
      <c r="AS44" s="405"/>
      <c r="AT44" s="396"/>
      <c r="AU44" s="400"/>
      <c r="AV44" s="400"/>
      <c r="AW44" s="400"/>
      <c r="AX44" s="400"/>
      <c r="AY44" s="400"/>
      <c r="AZ44" s="400"/>
      <c r="BA44" s="400"/>
      <c r="BB44" s="400"/>
      <c r="BC44" s="400"/>
      <c r="BD44" s="400"/>
      <c r="BE44" s="400"/>
      <c r="BF44" s="400"/>
      <c r="BG44" s="400"/>
      <c r="BH44" s="400"/>
    </row>
    <row r="45" spans="1:60" ht="14.25" customHeight="1">
      <c r="A45" s="382"/>
      <c r="B45" s="383"/>
      <c r="C45" s="383"/>
      <c r="D45" s="383"/>
      <c r="E45" s="383"/>
      <c r="F45" s="383"/>
      <c r="G45" s="383"/>
      <c r="H45" s="383"/>
      <c r="I45" s="383"/>
      <c r="J45" s="383"/>
      <c r="K45" s="383"/>
      <c r="L45" s="383"/>
      <c r="M45" s="403" t="s">
        <v>136</v>
      </c>
      <c r="N45" s="406"/>
      <c r="O45" s="396"/>
      <c r="P45" s="400"/>
      <c r="Q45" s="400"/>
      <c r="R45" s="400"/>
      <c r="S45" s="400"/>
      <c r="T45" s="400"/>
      <c r="U45" s="400"/>
      <c r="V45" s="400"/>
      <c r="W45" s="400"/>
      <c r="X45" s="400"/>
      <c r="Y45" s="400"/>
      <c r="Z45" s="400"/>
      <c r="AA45" s="400"/>
      <c r="AB45" s="400"/>
      <c r="AC45" s="400"/>
      <c r="AD45" s="394"/>
      <c r="AE45" s="394"/>
      <c r="AF45" s="382"/>
      <c r="AG45" s="383"/>
      <c r="AH45" s="383"/>
      <c r="AI45" s="383"/>
      <c r="AJ45" s="383"/>
      <c r="AK45" s="383"/>
      <c r="AL45" s="383"/>
      <c r="AM45" s="383"/>
      <c r="AN45" s="383"/>
      <c r="AO45" s="383"/>
      <c r="AP45" s="383"/>
      <c r="AQ45" s="383"/>
      <c r="AR45" s="403" t="s">
        <v>136</v>
      </c>
      <c r="AS45" s="406"/>
      <c r="AT45" s="396"/>
      <c r="AU45" s="400"/>
      <c r="AV45" s="400"/>
      <c r="AW45" s="400"/>
      <c r="AX45" s="400"/>
      <c r="AY45" s="400"/>
      <c r="AZ45" s="400"/>
      <c r="BA45" s="400"/>
      <c r="BB45" s="400"/>
      <c r="BC45" s="400"/>
      <c r="BD45" s="400"/>
      <c r="BE45" s="400"/>
      <c r="BF45" s="400"/>
      <c r="BG45" s="400"/>
      <c r="BH45" s="400"/>
    </row>
    <row r="46" spans="1:60" ht="14.25" customHeight="1">
      <c r="A46" s="388"/>
      <c r="B46" s="389"/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407" t="s">
        <v>137</v>
      </c>
      <c r="N46" s="408"/>
      <c r="O46" s="396"/>
      <c r="P46" s="400"/>
      <c r="Q46" s="400"/>
      <c r="R46" s="400"/>
      <c r="S46" s="400"/>
      <c r="T46" s="400"/>
      <c r="U46" s="400"/>
      <c r="V46" s="400"/>
      <c r="W46" s="400"/>
      <c r="X46" s="400"/>
      <c r="Y46" s="400"/>
      <c r="Z46" s="400"/>
      <c r="AA46" s="400"/>
      <c r="AB46" s="400"/>
      <c r="AC46" s="400"/>
      <c r="AD46" s="394"/>
      <c r="AE46" s="394"/>
      <c r="AF46" s="388"/>
      <c r="AG46" s="389"/>
      <c r="AH46" s="389"/>
      <c r="AI46" s="389"/>
      <c r="AJ46" s="389"/>
      <c r="AK46" s="389"/>
      <c r="AL46" s="389"/>
      <c r="AM46" s="389"/>
      <c r="AN46" s="389"/>
      <c r="AO46" s="389"/>
      <c r="AP46" s="389"/>
      <c r="AQ46" s="389"/>
      <c r="AR46" s="407" t="s">
        <v>137</v>
      </c>
      <c r="AS46" s="408"/>
      <c r="AT46" s="396"/>
      <c r="AU46" s="400"/>
      <c r="AV46" s="400"/>
      <c r="AW46" s="400"/>
      <c r="AX46" s="400"/>
      <c r="AY46" s="400"/>
      <c r="AZ46" s="400"/>
      <c r="BA46" s="400"/>
      <c r="BB46" s="400"/>
      <c r="BC46" s="400"/>
      <c r="BD46" s="400"/>
      <c r="BE46" s="400"/>
      <c r="BF46" s="400"/>
      <c r="BG46" s="400"/>
      <c r="BH46" s="400"/>
    </row>
    <row r="47" spans="1:60" ht="14.25" customHeight="1">
      <c r="A47" s="409" t="s">
        <v>138</v>
      </c>
      <c r="B47" s="409"/>
      <c r="C47" s="409"/>
      <c r="D47" s="409"/>
      <c r="E47" s="409"/>
      <c r="F47" s="409"/>
      <c r="G47" s="409"/>
      <c r="H47" s="409"/>
      <c r="I47" s="409"/>
      <c r="J47" s="409"/>
      <c r="K47" s="409"/>
      <c r="L47" s="409"/>
      <c r="M47" s="410" t="s">
        <v>139</v>
      </c>
      <c r="N47" s="410"/>
      <c r="O47" s="410"/>
      <c r="P47" s="410"/>
      <c r="Q47" s="410"/>
      <c r="R47" s="396"/>
      <c r="S47" s="396"/>
      <c r="T47" s="396"/>
      <c r="U47" s="396"/>
      <c r="V47" s="396"/>
      <c r="W47" s="396"/>
      <c r="X47" s="396"/>
      <c r="Y47" s="396"/>
      <c r="Z47" s="396"/>
      <c r="AA47" s="396"/>
      <c r="AB47" s="396"/>
      <c r="AC47" s="396"/>
      <c r="AD47" s="396"/>
      <c r="AE47" s="396"/>
      <c r="AF47" s="409" t="s">
        <v>138</v>
      </c>
      <c r="AG47" s="409"/>
      <c r="AH47" s="409"/>
      <c r="AI47" s="409"/>
      <c r="AJ47" s="409"/>
      <c r="AK47" s="409"/>
      <c r="AL47" s="409"/>
      <c r="AM47" s="409"/>
      <c r="AN47" s="409"/>
      <c r="AO47" s="409"/>
      <c r="AP47" s="409"/>
      <c r="AQ47" s="409"/>
      <c r="AR47" s="410" t="s">
        <v>139</v>
      </c>
      <c r="AS47" s="410"/>
      <c r="AT47" s="410"/>
      <c r="AU47" s="410"/>
      <c r="AV47" s="410"/>
      <c r="AW47" s="396"/>
      <c r="AX47" s="396"/>
      <c r="AY47" s="396"/>
      <c r="AZ47" s="396"/>
      <c r="BA47" s="396"/>
      <c r="BB47" s="396"/>
      <c r="BC47" s="396"/>
      <c r="BD47" s="396"/>
      <c r="BE47" s="396"/>
      <c r="BF47" s="396"/>
      <c r="BG47" s="396"/>
      <c r="BH47" s="396"/>
    </row>
    <row r="48" spans="1:60" ht="14.25" customHeight="1">
      <c r="A48" s="409"/>
      <c r="B48" s="409"/>
      <c r="C48" s="409"/>
      <c r="D48" s="409"/>
      <c r="E48" s="409"/>
      <c r="F48" s="409"/>
      <c r="G48" s="409"/>
      <c r="H48" s="409"/>
      <c r="I48" s="409"/>
      <c r="J48" s="409"/>
      <c r="K48" s="409"/>
      <c r="L48" s="409"/>
      <c r="M48" s="410"/>
      <c r="N48" s="410"/>
      <c r="O48" s="410"/>
      <c r="P48" s="410"/>
      <c r="Q48" s="410"/>
      <c r="R48" s="411"/>
      <c r="S48" s="412"/>
      <c r="T48" s="411"/>
      <c r="U48" s="411"/>
      <c r="V48" s="411"/>
      <c r="W48" s="411"/>
      <c r="X48" s="411"/>
      <c r="Y48" s="411"/>
      <c r="Z48" s="411"/>
      <c r="AA48" s="411"/>
      <c r="AB48" s="411"/>
      <c r="AC48" s="411"/>
      <c r="AD48" s="396"/>
      <c r="AE48" s="420"/>
      <c r="AF48" s="409"/>
      <c r="AG48" s="409"/>
      <c r="AH48" s="409"/>
      <c r="AI48" s="409"/>
      <c r="AJ48" s="409"/>
      <c r="AK48" s="409"/>
      <c r="AL48" s="409"/>
      <c r="AM48" s="409"/>
      <c r="AN48" s="409"/>
      <c r="AO48" s="409"/>
      <c r="AP48" s="409"/>
      <c r="AQ48" s="409"/>
      <c r="AR48" s="410"/>
      <c r="AS48" s="410"/>
      <c r="AT48" s="410"/>
      <c r="AU48" s="410"/>
      <c r="AV48" s="410"/>
      <c r="AW48" s="411"/>
      <c r="AX48" s="412"/>
      <c r="AY48" s="411"/>
      <c r="AZ48" s="411"/>
      <c r="BA48" s="411"/>
      <c r="BB48" s="411"/>
      <c r="BC48" s="411"/>
      <c r="BD48" s="411"/>
      <c r="BE48" s="411"/>
      <c r="BF48" s="411"/>
      <c r="BG48" s="411"/>
      <c r="BH48" s="411"/>
    </row>
    <row r="49" spans="1:60" ht="14.25" customHeight="1">
      <c r="A49" s="365" t="s">
        <v>124</v>
      </c>
      <c r="B49" s="365"/>
      <c r="C49" s="365"/>
      <c r="D49" s="365"/>
      <c r="E49" s="365"/>
      <c r="F49" s="365"/>
      <c r="G49" s="365"/>
      <c r="H49" s="365"/>
      <c r="I49" s="365"/>
      <c r="J49" s="365"/>
      <c r="K49" s="366" t="s">
        <v>125</v>
      </c>
      <c r="L49" s="366"/>
      <c r="M49" s="366"/>
      <c r="N49" s="366"/>
      <c r="O49" s="366"/>
      <c r="P49" s="366"/>
      <c r="Q49" s="366"/>
      <c r="R49" s="366"/>
      <c r="S49" s="366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8"/>
      <c r="AE49" s="369"/>
      <c r="AF49" s="365" t="s">
        <v>124</v>
      </c>
      <c r="AG49" s="365"/>
      <c r="AH49" s="365"/>
      <c r="AI49" s="365"/>
      <c r="AJ49" s="365"/>
      <c r="AK49" s="365"/>
      <c r="AL49" s="365"/>
      <c r="AM49" s="365"/>
      <c r="AN49" s="365"/>
      <c r="AO49" s="365"/>
      <c r="AP49" s="366" t="s">
        <v>125</v>
      </c>
      <c r="AQ49" s="366"/>
      <c r="AR49" s="366"/>
      <c r="AS49" s="366"/>
      <c r="AT49" s="366"/>
      <c r="AU49" s="366"/>
      <c r="AV49" s="366"/>
      <c r="AW49" s="366"/>
      <c r="AX49" s="366"/>
      <c r="AY49" s="367"/>
      <c r="AZ49" s="367"/>
      <c r="BA49" s="367"/>
      <c r="BB49" s="367"/>
      <c r="BC49" s="367"/>
      <c r="BD49" s="367"/>
      <c r="BE49" s="367"/>
      <c r="BF49" s="367"/>
      <c r="BG49" s="367"/>
      <c r="BH49" s="367"/>
    </row>
    <row r="50" spans="1:60" ht="14.25" customHeight="1">
      <c r="A50" s="365"/>
      <c r="B50" s="365"/>
      <c r="C50" s="365"/>
      <c r="D50" s="365"/>
      <c r="E50" s="365"/>
      <c r="F50" s="365"/>
      <c r="G50" s="365"/>
      <c r="H50" s="365"/>
      <c r="I50" s="365"/>
      <c r="J50" s="365"/>
      <c r="K50" s="366"/>
      <c r="L50" s="366"/>
      <c r="M50" s="366"/>
      <c r="N50" s="366"/>
      <c r="O50" s="366"/>
      <c r="P50" s="366"/>
      <c r="Q50" s="366"/>
      <c r="R50" s="366"/>
      <c r="S50" s="366"/>
      <c r="T50" s="367"/>
      <c r="U50" s="367"/>
      <c r="V50" s="367"/>
      <c r="W50" s="367"/>
      <c r="X50" s="367"/>
      <c r="Y50" s="367"/>
      <c r="Z50" s="367"/>
      <c r="AA50" s="367"/>
      <c r="AB50" s="367"/>
      <c r="AC50" s="367"/>
      <c r="AD50" s="368"/>
      <c r="AE50" s="368"/>
      <c r="AF50" s="365"/>
      <c r="AG50" s="365"/>
      <c r="AH50" s="365"/>
      <c r="AI50" s="365"/>
      <c r="AJ50" s="365"/>
      <c r="AK50" s="365"/>
      <c r="AL50" s="365"/>
      <c r="AM50" s="365"/>
      <c r="AN50" s="365"/>
      <c r="AO50" s="365"/>
      <c r="AP50" s="366"/>
      <c r="AQ50" s="366"/>
      <c r="AR50" s="366"/>
      <c r="AS50" s="366"/>
      <c r="AT50" s="366"/>
      <c r="AU50" s="366"/>
      <c r="AV50" s="366"/>
      <c r="AW50" s="366"/>
      <c r="AX50" s="366"/>
      <c r="AY50" s="367"/>
      <c r="AZ50" s="367"/>
      <c r="BA50" s="367"/>
      <c r="BB50" s="367"/>
      <c r="BC50" s="367"/>
      <c r="BD50" s="367"/>
      <c r="BE50" s="367"/>
      <c r="BF50" s="367"/>
      <c r="BG50" s="367"/>
      <c r="BH50" s="367"/>
    </row>
    <row r="51" spans="1:60" ht="14.25" customHeight="1">
      <c r="A51" s="371" t="str">
        <f>IF(A3="","",A3)</f>
        <v/>
      </c>
      <c r="B51" s="371"/>
      <c r="C51" s="371"/>
      <c r="D51" s="371"/>
      <c r="E51" s="371"/>
      <c r="F51" s="371"/>
      <c r="G51" s="371"/>
      <c r="H51" s="371"/>
      <c r="I51" s="371"/>
      <c r="J51" s="371"/>
      <c r="K51" s="371"/>
      <c r="L51" s="371"/>
      <c r="M51" s="371"/>
      <c r="N51" s="372" t="s">
        <v>126</v>
      </c>
      <c r="O51" s="372"/>
      <c r="P51" s="372"/>
      <c r="Q51" s="373" t="str">
        <f>IF(Q3="","",Q3)</f>
        <v/>
      </c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4"/>
      <c r="AE51" s="374"/>
      <c r="AF51" s="371" t="str">
        <f>IF(A3="","",A3)</f>
        <v/>
      </c>
      <c r="AG51" s="371"/>
      <c r="AH51" s="371"/>
      <c r="AI51" s="371"/>
      <c r="AJ51" s="371"/>
      <c r="AK51" s="371"/>
      <c r="AL51" s="371"/>
      <c r="AM51" s="371"/>
      <c r="AN51" s="371"/>
      <c r="AO51" s="371"/>
      <c r="AP51" s="371"/>
      <c r="AQ51" s="371"/>
      <c r="AR51" s="371"/>
      <c r="AS51" s="372" t="s">
        <v>126</v>
      </c>
      <c r="AT51" s="372"/>
      <c r="AU51" s="372"/>
      <c r="AV51" s="373" t="str">
        <f>IF(Q3="","",Q3)</f>
        <v/>
      </c>
      <c r="AW51" s="373"/>
      <c r="AX51" s="373"/>
      <c r="AY51" s="373"/>
      <c r="AZ51" s="373"/>
      <c r="BA51" s="373"/>
      <c r="BB51" s="373"/>
      <c r="BC51" s="373"/>
      <c r="BD51" s="373"/>
      <c r="BE51" s="373"/>
      <c r="BF51" s="373"/>
      <c r="BG51" s="373"/>
      <c r="BH51" s="373"/>
    </row>
    <row r="52" spans="1:60" ht="14.25" customHeight="1">
      <c r="A52" s="3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2"/>
      <c r="O52" s="372"/>
      <c r="P52" s="372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4"/>
      <c r="AE52" s="374"/>
      <c r="AF52" s="371"/>
      <c r="AG52" s="371"/>
      <c r="AH52" s="371"/>
      <c r="AI52" s="371"/>
      <c r="AJ52" s="371"/>
      <c r="AK52" s="371"/>
      <c r="AL52" s="371"/>
      <c r="AM52" s="371"/>
      <c r="AN52" s="371"/>
      <c r="AO52" s="371"/>
      <c r="AP52" s="371"/>
      <c r="AQ52" s="371"/>
      <c r="AR52" s="371"/>
      <c r="AS52" s="372"/>
      <c r="AT52" s="372"/>
      <c r="AU52" s="372"/>
      <c r="AV52" s="373"/>
      <c r="AW52" s="373"/>
      <c r="AX52" s="373"/>
      <c r="AY52" s="373"/>
      <c r="AZ52" s="373"/>
      <c r="BA52" s="373"/>
      <c r="BB52" s="373"/>
      <c r="BC52" s="373"/>
      <c r="BD52" s="373"/>
      <c r="BE52" s="373"/>
      <c r="BF52" s="373"/>
      <c r="BG52" s="373"/>
      <c r="BH52" s="373"/>
    </row>
    <row r="53" spans="1:60" ht="14.25" customHeight="1">
      <c r="A53" s="375" t="s">
        <v>127</v>
      </c>
      <c r="B53" s="376"/>
      <c r="C53" s="377"/>
      <c r="D53" s="378" t="str">
        <f>IF(D5="","",D5)</f>
        <v>○立○○○○高等学校</v>
      </c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79"/>
      <c r="S53" s="379"/>
      <c r="T53" s="379"/>
      <c r="U53" s="379"/>
      <c r="V53" s="379"/>
      <c r="W53" s="379"/>
      <c r="X53" s="379"/>
      <c r="Y53" s="379"/>
      <c r="Z53" s="379"/>
      <c r="AA53" s="379"/>
      <c r="AB53" s="379"/>
      <c r="AC53" s="380"/>
      <c r="AD53" s="381"/>
      <c r="AE53" s="381"/>
      <c r="AF53" s="375" t="s">
        <v>127</v>
      </c>
      <c r="AG53" s="376"/>
      <c r="AH53" s="377"/>
      <c r="AI53" s="378" t="str">
        <f>IF(D5="","",D5)</f>
        <v>○立○○○○高等学校</v>
      </c>
      <c r="AJ53" s="379"/>
      <c r="AK53" s="379"/>
      <c r="AL53" s="379"/>
      <c r="AM53" s="379"/>
      <c r="AN53" s="379"/>
      <c r="AO53" s="379"/>
      <c r="AP53" s="379"/>
      <c r="AQ53" s="379"/>
      <c r="AR53" s="379"/>
      <c r="AS53" s="379"/>
      <c r="AT53" s="379"/>
      <c r="AU53" s="379"/>
      <c r="AV53" s="379"/>
      <c r="AW53" s="379"/>
      <c r="AX53" s="379"/>
      <c r="AY53" s="379"/>
      <c r="AZ53" s="379"/>
      <c r="BA53" s="379"/>
      <c r="BB53" s="379"/>
      <c r="BC53" s="379"/>
      <c r="BD53" s="379"/>
      <c r="BE53" s="379"/>
      <c r="BF53" s="379"/>
      <c r="BG53" s="379"/>
      <c r="BH53" s="380"/>
    </row>
    <row r="54" spans="1:60" ht="14.25" customHeight="1">
      <c r="A54" s="382"/>
      <c r="B54" s="383"/>
      <c r="C54" s="384"/>
      <c r="D54" s="385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386"/>
      <c r="AA54" s="386"/>
      <c r="AB54" s="386"/>
      <c r="AC54" s="387"/>
      <c r="AD54" s="381"/>
      <c r="AE54" s="381"/>
      <c r="AF54" s="382"/>
      <c r="AG54" s="383"/>
      <c r="AH54" s="384"/>
      <c r="AI54" s="385"/>
      <c r="AJ54" s="386"/>
      <c r="AK54" s="386"/>
      <c r="AL54" s="386"/>
      <c r="AM54" s="386"/>
      <c r="AN54" s="386"/>
      <c r="AO54" s="386"/>
      <c r="AP54" s="386"/>
      <c r="AQ54" s="386"/>
      <c r="AR54" s="386"/>
      <c r="AS54" s="386"/>
      <c r="AT54" s="386"/>
      <c r="AU54" s="386"/>
      <c r="AV54" s="386"/>
      <c r="AW54" s="386"/>
      <c r="AX54" s="386"/>
      <c r="AY54" s="386"/>
      <c r="AZ54" s="386"/>
      <c r="BA54" s="386"/>
      <c r="BB54" s="386"/>
      <c r="BC54" s="386"/>
      <c r="BD54" s="386"/>
      <c r="BE54" s="386"/>
      <c r="BF54" s="386"/>
      <c r="BG54" s="386"/>
      <c r="BH54" s="387"/>
    </row>
    <row r="55" spans="1:60" ht="14.25" customHeight="1">
      <c r="A55" s="388"/>
      <c r="B55" s="389"/>
      <c r="C55" s="390"/>
      <c r="D55" s="391"/>
      <c r="E55" s="392"/>
      <c r="F55" s="392"/>
      <c r="G55" s="392"/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  <c r="V55" s="392"/>
      <c r="W55" s="392"/>
      <c r="X55" s="392"/>
      <c r="Y55" s="392"/>
      <c r="Z55" s="392"/>
      <c r="AA55" s="392"/>
      <c r="AB55" s="392"/>
      <c r="AC55" s="393"/>
      <c r="AD55" s="381"/>
      <c r="AE55" s="381"/>
      <c r="AF55" s="388"/>
      <c r="AG55" s="389"/>
      <c r="AH55" s="390"/>
      <c r="AI55" s="391"/>
      <c r="AJ55" s="392"/>
      <c r="AK55" s="392"/>
      <c r="AL55" s="392"/>
      <c r="AM55" s="392"/>
      <c r="AN55" s="392"/>
      <c r="AO55" s="392"/>
      <c r="AP55" s="392"/>
      <c r="AQ55" s="392"/>
      <c r="AR55" s="392"/>
      <c r="AS55" s="392"/>
      <c r="AT55" s="392"/>
      <c r="AU55" s="392"/>
      <c r="AV55" s="392"/>
      <c r="AW55" s="392"/>
      <c r="AX55" s="392"/>
      <c r="AY55" s="392"/>
      <c r="AZ55" s="392"/>
      <c r="BA55" s="392"/>
      <c r="BB55" s="392"/>
      <c r="BC55" s="392"/>
      <c r="BD55" s="392"/>
      <c r="BE55" s="392"/>
      <c r="BF55" s="392"/>
      <c r="BG55" s="392"/>
      <c r="BH55" s="393"/>
    </row>
    <row r="56" spans="1:60" ht="14.25" customHeight="1">
      <c r="A56" s="394"/>
      <c r="B56" s="394"/>
      <c r="C56" s="394"/>
      <c r="D56" s="394"/>
      <c r="E56" s="394"/>
      <c r="F56" s="394"/>
      <c r="G56" s="394"/>
      <c r="H56" s="394"/>
      <c r="I56" s="394"/>
      <c r="J56" s="394"/>
      <c r="K56" s="394"/>
      <c r="L56" s="394"/>
      <c r="M56" s="394"/>
      <c r="N56" s="394"/>
      <c r="O56" s="394"/>
      <c r="P56" s="394"/>
      <c r="Q56" s="394"/>
      <c r="R56" s="394"/>
      <c r="S56" s="394"/>
      <c r="T56" s="394"/>
      <c r="U56" s="394"/>
      <c r="V56" s="394"/>
      <c r="W56" s="394"/>
      <c r="X56" s="394"/>
      <c r="Y56" s="394"/>
      <c r="Z56" s="394"/>
      <c r="AA56" s="394"/>
      <c r="AB56" s="394"/>
      <c r="AC56" s="394"/>
      <c r="AD56" s="394"/>
      <c r="AE56" s="394"/>
      <c r="AF56" s="394"/>
      <c r="AG56" s="394"/>
      <c r="AH56" s="394"/>
      <c r="AI56" s="394"/>
      <c r="AJ56" s="394"/>
      <c r="AK56" s="394"/>
      <c r="AL56" s="394"/>
      <c r="AM56" s="394"/>
      <c r="AN56" s="394"/>
      <c r="AO56" s="394"/>
      <c r="AP56" s="394"/>
      <c r="AQ56" s="394"/>
      <c r="AR56" s="394"/>
      <c r="AS56" s="394"/>
      <c r="AT56" s="394"/>
      <c r="AU56" s="394"/>
      <c r="AV56" s="394"/>
      <c r="AW56" s="394"/>
      <c r="AX56" s="394"/>
      <c r="AY56" s="394"/>
      <c r="AZ56" s="394"/>
      <c r="BA56" s="394"/>
      <c r="BB56" s="394"/>
      <c r="BC56" s="394"/>
      <c r="BD56" s="394"/>
      <c r="BE56" s="394"/>
      <c r="BF56" s="394"/>
      <c r="BG56" s="394"/>
      <c r="BH56" s="394"/>
    </row>
    <row r="57" spans="1:60" ht="14.25" customHeight="1">
      <c r="A57" s="395" t="s">
        <v>128</v>
      </c>
      <c r="B57" s="395"/>
      <c r="C57" s="395"/>
      <c r="D57" s="395"/>
      <c r="E57" s="395"/>
      <c r="F57" s="395"/>
      <c r="G57" s="395"/>
      <c r="H57" s="395"/>
      <c r="I57" s="395"/>
      <c r="J57" s="395"/>
      <c r="K57" s="395"/>
      <c r="L57" s="395"/>
      <c r="M57" s="395"/>
      <c r="N57" s="395"/>
      <c r="O57" s="396"/>
      <c r="P57" s="397" t="s">
        <v>129</v>
      </c>
      <c r="Q57" s="397"/>
      <c r="R57" s="397"/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397"/>
      <c r="AD57" s="398"/>
      <c r="AE57" s="398"/>
      <c r="AF57" s="395" t="s">
        <v>128</v>
      </c>
      <c r="AG57" s="395"/>
      <c r="AH57" s="395"/>
      <c r="AI57" s="395"/>
      <c r="AJ57" s="395"/>
      <c r="AK57" s="395"/>
      <c r="AL57" s="395"/>
      <c r="AM57" s="395"/>
      <c r="AN57" s="395"/>
      <c r="AO57" s="395"/>
      <c r="AP57" s="395"/>
      <c r="AQ57" s="395"/>
      <c r="AR57" s="395"/>
      <c r="AS57" s="395"/>
      <c r="AT57" s="396"/>
      <c r="AU57" s="397" t="s">
        <v>129</v>
      </c>
      <c r="AV57" s="397"/>
      <c r="AW57" s="397"/>
      <c r="AX57" s="397"/>
      <c r="AY57" s="397"/>
      <c r="AZ57" s="397"/>
      <c r="BA57" s="397"/>
      <c r="BB57" s="397"/>
      <c r="BC57" s="397"/>
      <c r="BD57" s="397"/>
      <c r="BE57" s="397"/>
      <c r="BF57" s="397"/>
      <c r="BG57" s="397"/>
      <c r="BH57" s="397"/>
    </row>
    <row r="58" spans="1:60" ht="14.25" customHeight="1">
      <c r="A58" s="395"/>
      <c r="B58" s="395"/>
      <c r="C58" s="395"/>
      <c r="D58" s="395"/>
      <c r="E58" s="395"/>
      <c r="F58" s="395"/>
      <c r="G58" s="395"/>
      <c r="H58" s="395"/>
      <c r="I58" s="395"/>
      <c r="J58" s="395"/>
      <c r="K58" s="395"/>
      <c r="L58" s="395"/>
      <c r="M58" s="395"/>
      <c r="N58" s="395"/>
      <c r="O58" s="396"/>
      <c r="P58" s="397"/>
      <c r="Q58" s="397"/>
      <c r="R58" s="397"/>
      <c r="S58" s="397"/>
      <c r="T58" s="397"/>
      <c r="U58" s="397"/>
      <c r="V58" s="397"/>
      <c r="W58" s="397"/>
      <c r="X58" s="397"/>
      <c r="Y58" s="397"/>
      <c r="Z58" s="397"/>
      <c r="AA58" s="397"/>
      <c r="AB58" s="397"/>
      <c r="AC58" s="397"/>
      <c r="AD58" s="398"/>
      <c r="AE58" s="398"/>
      <c r="AF58" s="395"/>
      <c r="AG58" s="395"/>
      <c r="AH58" s="395"/>
      <c r="AI58" s="395"/>
      <c r="AJ58" s="395"/>
      <c r="AK58" s="395"/>
      <c r="AL58" s="395"/>
      <c r="AM58" s="395"/>
      <c r="AN58" s="395"/>
      <c r="AO58" s="395"/>
      <c r="AP58" s="395"/>
      <c r="AQ58" s="395"/>
      <c r="AR58" s="395"/>
      <c r="AS58" s="395"/>
      <c r="AT58" s="396"/>
      <c r="AU58" s="397"/>
      <c r="AV58" s="397"/>
      <c r="AW58" s="397"/>
      <c r="AX58" s="397"/>
      <c r="AY58" s="397"/>
      <c r="AZ58" s="397"/>
      <c r="BA58" s="397"/>
      <c r="BB58" s="397"/>
      <c r="BC58" s="397"/>
      <c r="BD58" s="397"/>
      <c r="BE58" s="397"/>
      <c r="BF58" s="397"/>
      <c r="BG58" s="397"/>
      <c r="BH58" s="397"/>
    </row>
    <row r="59" spans="1:60" ht="14.25" customHeight="1">
      <c r="A59" s="399" t="s">
        <v>130</v>
      </c>
      <c r="B59" s="400"/>
      <c r="C59" s="400"/>
      <c r="D59" s="400" t="s">
        <v>131</v>
      </c>
      <c r="E59" s="400"/>
      <c r="F59" s="400"/>
      <c r="G59" s="400"/>
      <c r="H59" s="400"/>
      <c r="I59" s="400"/>
      <c r="J59" s="400"/>
      <c r="K59" s="400"/>
      <c r="L59" s="400"/>
      <c r="M59" s="400"/>
      <c r="N59" s="400"/>
      <c r="O59" s="396"/>
      <c r="P59" s="399" t="s">
        <v>130</v>
      </c>
      <c r="Q59" s="400"/>
      <c r="R59" s="400"/>
      <c r="S59" s="400" t="s">
        <v>131</v>
      </c>
      <c r="T59" s="400"/>
      <c r="U59" s="400"/>
      <c r="V59" s="400"/>
      <c r="W59" s="400"/>
      <c r="X59" s="400"/>
      <c r="Y59" s="400"/>
      <c r="Z59" s="400"/>
      <c r="AA59" s="400"/>
      <c r="AB59" s="400"/>
      <c r="AC59" s="400"/>
      <c r="AD59" s="394"/>
      <c r="AE59" s="394"/>
      <c r="AF59" s="399" t="s">
        <v>130</v>
      </c>
      <c r="AG59" s="400"/>
      <c r="AH59" s="400"/>
      <c r="AI59" s="400" t="s">
        <v>131</v>
      </c>
      <c r="AJ59" s="400"/>
      <c r="AK59" s="400"/>
      <c r="AL59" s="400"/>
      <c r="AM59" s="400"/>
      <c r="AN59" s="400"/>
      <c r="AO59" s="400"/>
      <c r="AP59" s="400"/>
      <c r="AQ59" s="400"/>
      <c r="AR59" s="400"/>
      <c r="AS59" s="400"/>
      <c r="AT59" s="396"/>
      <c r="AU59" s="399" t="s">
        <v>130</v>
      </c>
      <c r="AV59" s="400"/>
      <c r="AW59" s="400"/>
      <c r="AX59" s="400" t="s">
        <v>131</v>
      </c>
      <c r="AY59" s="400"/>
      <c r="AZ59" s="400"/>
      <c r="BA59" s="400"/>
      <c r="BB59" s="400"/>
      <c r="BC59" s="400"/>
      <c r="BD59" s="400"/>
      <c r="BE59" s="400"/>
      <c r="BF59" s="400"/>
      <c r="BG59" s="400"/>
      <c r="BH59" s="400"/>
    </row>
    <row r="60" spans="1:60" ht="14.25" customHeight="1">
      <c r="A60" s="400"/>
      <c r="B60" s="400"/>
      <c r="C60" s="400"/>
      <c r="D60" s="400"/>
      <c r="E60" s="400"/>
      <c r="F60" s="400"/>
      <c r="G60" s="400"/>
      <c r="H60" s="400"/>
      <c r="I60" s="400"/>
      <c r="J60" s="400"/>
      <c r="K60" s="400"/>
      <c r="L60" s="400"/>
      <c r="M60" s="400"/>
      <c r="N60" s="400"/>
      <c r="O60" s="396"/>
      <c r="P60" s="400"/>
      <c r="Q60" s="400"/>
      <c r="R60" s="400"/>
      <c r="S60" s="400"/>
      <c r="T60" s="400"/>
      <c r="U60" s="400"/>
      <c r="V60" s="400"/>
      <c r="W60" s="400"/>
      <c r="X60" s="400"/>
      <c r="Y60" s="400"/>
      <c r="Z60" s="400"/>
      <c r="AA60" s="400"/>
      <c r="AB60" s="400"/>
      <c r="AC60" s="400"/>
      <c r="AD60" s="394"/>
      <c r="AE60" s="394"/>
      <c r="AF60" s="400"/>
      <c r="AG60" s="400"/>
      <c r="AH60" s="400"/>
      <c r="AI60" s="400"/>
      <c r="AJ60" s="400"/>
      <c r="AK60" s="400"/>
      <c r="AL60" s="400"/>
      <c r="AM60" s="400"/>
      <c r="AN60" s="400"/>
      <c r="AO60" s="400"/>
      <c r="AP60" s="400"/>
      <c r="AQ60" s="400"/>
      <c r="AR60" s="400"/>
      <c r="AS60" s="400"/>
      <c r="AT60" s="396"/>
      <c r="AU60" s="400"/>
      <c r="AV60" s="400"/>
      <c r="AW60" s="400"/>
      <c r="AX60" s="400"/>
      <c r="AY60" s="400"/>
      <c r="AZ60" s="400"/>
      <c r="BA60" s="400"/>
      <c r="BB60" s="400"/>
      <c r="BC60" s="400"/>
      <c r="BD60" s="400"/>
      <c r="BE60" s="400"/>
      <c r="BF60" s="400"/>
      <c r="BG60" s="400"/>
      <c r="BH60" s="400"/>
    </row>
    <row r="61" spans="1:60" ht="14.25" customHeight="1">
      <c r="A61" s="401"/>
      <c r="B61" s="401"/>
      <c r="C61" s="401"/>
      <c r="D61" s="401" t="str">
        <f>IF(A61="","",VLOOKUP(A61,ﾁｰﾑﾃﾞｰﾀ入力!C9:G208,5,0))</f>
        <v/>
      </c>
      <c r="E61" s="401"/>
      <c r="F61" s="401"/>
      <c r="G61" s="401"/>
      <c r="H61" s="401"/>
      <c r="I61" s="401"/>
      <c r="J61" s="401"/>
      <c r="K61" s="401"/>
      <c r="L61" s="401"/>
      <c r="M61" s="401"/>
      <c r="N61" s="401"/>
      <c r="O61" s="396"/>
      <c r="P61" s="401"/>
      <c r="Q61" s="401"/>
      <c r="R61" s="401"/>
      <c r="S61" s="401" t="str">
        <f>IF(P61="","",VLOOKUP(P61,ﾁｰﾑﾃﾞｰﾀ入力!C9:G208,5,0))</f>
        <v/>
      </c>
      <c r="T61" s="401"/>
      <c r="U61" s="401"/>
      <c r="V61" s="401"/>
      <c r="W61" s="401"/>
      <c r="X61" s="401"/>
      <c r="Y61" s="401"/>
      <c r="Z61" s="401"/>
      <c r="AA61" s="401"/>
      <c r="AB61" s="401"/>
      <c r="AC61" s="401"/>
      <c r="AD61" s="381"/>
      <c r="AE61" s="381"/>
      <c r="AF61" s="401"/>
      <c r="AG61" s="401"/>
      <c r="AH61" s="401"/>
      <c r="AI61" s="401" t="str">
        <f>IF(AF61="","",VLOOKUP(AF61,ﾁｰﾑﾃﾞｰﾀ入力!C9:G208,5,0))</f>
        <v/>
      </c>
      <c r="AJ61" s="401"/>
      <c r="AK61" s="401"/>
      <c r="AL61" s="401"/>
      <c r="AM61" s="401"/>
      <c r="AN61" s="401"/>
      <c r="AO61" s="401"/>
      <c r="AP61" s="401"/>
      <c r="AQ61" s="401"/>
      <c r="AR61" s="401"/>
      <c r="AS61" s="401"/>
      <c r="AT61" s="396"/>
      <c r="AU61" s="401"/>
      <c r="AV61" s="401"/>
      <c r="AW61" s="401"/>
      <c r="AX61" s="401" t="str">
        <f>IF(AU61="","",VLOOKUP(AU61,ﾁｰﾑﾃﾞｰﾀ入力!C9:G208,5,0))</f>
        <v/>
      </c>
      <c r="AY61" s="401"/>
      <c r="AZ61" s="401"/>
      <c r="BA61" s="401"/>
      <c r="BB61" s="401"/>
      <c r="BC61" s="401"/>
      <c r="BD61" s="401"/>
      <c r="BE61" s="401"/>
      <c r="BF61" s="401"/>
      <c r="BG61" s="401"/>
      <c r="BH61" s="401"/>
    </row>
    <row r="62" spans="1:60" ht="14.25" customHeight="1">
      <c r="A62" s="401"/>
      <c r="B62" s="401"/>
      <c r="C62" s="401"/>
      <c r="D62" s="401"/>
      <c r="E62" s="401"/>
      <c r="F62" s="401"/>
      <c r="G62" s="401"/>
      <c r="H62" s="401"/>
      <c r="I62" s="401"/>
      <c r="J62" s="401"/>
      <c r="K62" s="401"/>
      <c r="L62" s="401"/>
      <c r="M62" s="401"/>
      <c r="N62" s="401"/>
      <c r="O62" s="396"/>
      <c r="P62" s="401"/>
      <c r="Q62" s="401"/>
      <c r="R62" s="401"/>
      <c r="S62" s="401"/>
      <c r="T62" s="401"/>
      <c r="U62" s="401"/>
      <c r="V62" s="401"/>
      <c r="W62" s="401"/>
      <c r="X62" s="401"/>
      <c r="Y62" s="401"/>
      <c r="Z62" s="401"/>
      <c r="AA62" s="401"/>
      <c r="AB62" s="401"/>
      <c r="AC62" s="401"/>
      <c r="AD62" s="381"/>
      <c r="AE62" s="381"/>
      <c r="AF62" s="401"/>
      <c r="AG62" s="401"/>
      <c r="AH62" s="401"/>
      <c r="AI62" s="401"/>
      <c r="AJ62" s="401"/>
      <c r="AK62" s="401"/>
      <c r="AL62" s="401"/>
      <c r="AM62" s="401"/>
      <c r="AN62" s="401"/>
      <c r="AO62" s="401"/>
      <c r="AP62" s="401"/>
      <c r="AQ62" s="401"/>
      <c r="AR62" s="401"/>
      <c r="AS62" s="401"/>
      <c r="AT62" s="396"/>
      <c r="AU62" s="401"/>
      <c r="AV62" s="401"/>
      <c r="AW62" s="401"/>
      <c r="AX62" s="401"/>
      <c r="AY62" s="401"/>
      <c r="AZ62" s="401"/>
      <c r="BA62" s="401"/>
      <c r="BB62" s="401"/>
      <c r="BC62" s="401"/>
      <c r="BD62" s="401"/>
      <c r="BE62" s="401"/>
      <c r="BF62" s="401"/>
      <c r="BG62" s="401"/>
      <c r="BH62" s="401"/>
    </row>
    <row r="63" spans="1:60" ht="14.25" customHeight="1">
      <c r="A63" s="401"/>
      <c r="B63" s="401"/>
      <c r="C63" s="401"/>
      <c r="D63" s="401"/>
      <c r="E63" s="401"/>
      <c r="F63" s="401"/>
      <c r="G63" s="401"/>
      <c r="H63" s="401"/>
      <c r="I63" s="401"/>
      <c r="J63" s="401"/>
      <c r="K63" s="401"/>
      <c r="L63" s="401"/>
      <c r="M63" s="401"/>
      <c r="N63" s="401"/>
      <c r="O63" s="396"/>
      <c r="P63" s="401"/>
      <c r="Q63" s="401"/>
      <c r="R63" s="401"/>
      <c r="S63" s="401"/>
      <c r="T63" s="401"/>
      <c r="U63" s="401"/>
      <c r="V63" s="401"/>
      <c r="W63" s="401"/>
      <c r="X63" s="401"/>
      <c r="Y63" s="401"/>
      <c r="Z63" s="401"/>
      <c r="AA63" s="401"/>
      <c r="AB63" s="401"/>
      <c r="AC63" s="401"/>
      <c r="AD63" s="381"/>
      <c r="AE63" s="381"/>
      <c r="AF63" s="401"/>
      <c r="AG63" s="401"/>
      <c r="AH63" s="401"/>
      <c r="AI63" s="401"/>
      <c r="AJ63" s="401"/>
      <c r="AK63" s="401"/>
      <c r="AL63" s="401"/>
      <c r="AM63" s="401"/>
      <c r="AN63" s="401"/>
      <c r="AO63" s="401"/>
      <c r="AP63" s="401"/>
      <c r="AQ63" s="401"/>
      <c r="AR63" s="401"/>
      <c r="AS63" s="401"/>
      <c r="AT63" s="396"/>
      <c r="AU63" s="401"/>
      <c r="AV63" s="401"/>
      <c r="AW63" s="401"/>
      <c r="AX63" s="401"/>
      <c r="AY63" s="401"/>
      <c r="AZ63" s="401"/>
      <c r="BA63" s="401"/>
      <c r="BB63" s="401"/>
      <c r="BC63" s="401"/>
      <c r="BD63" s="401"/>
      <c r="BE63" s="401"/>
      <c r="BF63" s="401"/>
      <c r="BG63" s="401"/>
      <c r="BH63" s="401"/>
    </row>
    <row r="64" spans="1:60" ht="14.25" customHeight="1" thickBot="1">
      <c r="A64" s="402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3" t="s">
        <v>132</v>
      </c>
      <c r="M64" s="403"/>
      <c r="N64" s="403"/>
      <c r="O64" s="403"/>
      <c r="P64" s="403"/>
      <c r="Q64" s="403"/>
      <c r="R64" s="403"/>
      <c r="S64" s="402"/>
      <c r="T64" s="402"/>
      <c r="U64" s="402"/>
      <c r="V64" s="402"/>
      <c r="W64" s="402"/>
      <c r="X64" s="402"/>
      <c r="Y64" s="402"/>
      <c r="Z64" s="402"/>
      <c r="AA64" s="402"/>
      <c r="AB64" s="402"/>
      <c r="AC64" s="402"/>
      <c r="AD64" s="396"/>
      <c r="AE64" s="396"/>
      <c r="AF64" s="402"/>
      <c r="AG64" s="402"/>
      <c r="AH64" s="402"/>
      <c r="AI64" s="402"/>
      <c r="AJ64" s="402"/>
      <c r="AK64" s="402"/>
      <c r="AL64" s="402"/>
      <c r="AM64" s="402"/>
      <c r="AN64" s="402"/>
      <c r="AO64" s="402"/>
      <c r="AP64" s="402"/>
      <c r="AQ64" s="403" t="s">
        <v>132</v>
      </c>
      <c r="AR64" s="403"/>
      <c r="AS64" s="403"/>
      <c r="AT64" s="403"/>
      <c r="AU64" s="403"/>
      <c r="AV64" s="403"/>
      <c r="AW64" s="403"/>
      <c r="AX64" s="402"/>
      <c r="AY64" s="402"/>
      <c r="AZ64" s="402"/>
      <c r="BA64" s="402"/>
      <c r="BB64" s="402"/>
      <c r="BC64" s="402"/>
      <c r="BD64" s="402"/>
      <c r="BE64" s="402"/>
      <c r="BF64" s="402"/>
      <c r="BG64" s="402"/>
      <c r="BH64" s="402"/>
    </row>
    <row r="65" spans="1:60" ht="14.25" customHeight="1" thickTop="1">
      <c r="A65" s="403" t="s">
        <v>133</v>
      </c>
      <c r="B65" s="403"/>
      <c r="C65" s="403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403"/>
      <c r="AC65" s="403"/>
      <c r="AD65" s="394"/>
      <c r="AE65" s="394"/>
      <c r="AF65" s="403" t="s">
        <v>133</v>
      </c>
      <c r="AG65" s="403"/>
      <c r="AH65" s="403"/>
      <c r="AI65" s="403"/>
      <c r="AJ65" s="403"/>
      <c r="AK65" s="403"/>
      <c r="AL65" s="403"/>
      <c r="AM65" s="403"/>
      <c r="AN65" s="403"/>
      <c r="AO65" s="403"/>
      <c r="AP65" s="403"/>
      <c r="AQ65" s="403"/>
      <c r="AR65" s="403"/>
      <c r="AS65" s="403"/>
      <c r="AT65" s="403"/>
      <c r="AU65" s="403"/>
      <c r="AV65" s="403"/>
      <c r="AW65" s="403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</row>
    <row r="66" spans="1:60" ht="14.25" customHeight="1">
      <c r="A66" s="400" t="s">
        <v>134</v>
      </c>
      <c r="B66" s="400"/>
      <c r="C66" s="400"/>
      <c r="D66" s="400"/>
      <c r="E66" s="400"/>
      <c r="F66" s="400"/>
      <c r="G66" s="400"/>
      <c r="H66" s="400"/>
      <c r="I66" s="400"/>
      <c r="J66" s="400"/>
      <c r="K66" s="400"/>
      <c r="L66" s="400"/>
      <c r="M66" s="400"/>
      <c r="N66" s="400"/>
      <c r="O66" s="396"/>
      <c r="P66" s="400" t="s">
        <v>135</v>
      </c>
      <c r="Q66" s="400"/>
      <c r="R66" s="400"/>
      <c r="S66" s="400"/>
      <c r="T66" s="400"/>
      <c r="U66" s="400"/>
      <c r="V66" s="400"/>
      <c r="W66" s="400"/>
      <c r="X66" s="400"/>
      <c r="Y66" s="400"/>
      <c r="Z66" s="400"/>
      <c r="AA66" s="400"/>
      <c r="AB66" s="400"/>
      <c r="AC66" s="400"/>
      <c r="AD66" s="394"/>
      <c r="AE66" s="394"/>
      <c r="AF66" s="400" t="s">
        <v>134</v>
      </c>
      <c r="AG66" s="400"/>
      <c r="AH66" s="400"/>
      <c r="AI66" s="400"/>
      <c r="AJ66" s="400"/>
      <c r="AK66" s="400"/>
      <c r="AL66" s="400"/>
      <c r="AM66" s="400"/>
      <c r="AN66" s="400"/>
      <c r="AO66" s="400"/>
      <c r="AP66" s="400"/>
      <c r="AQ66" s="400"/>
      <c r="AR66" s="400"/>
      <c r="AS66" s="400"/>
      <c r="AT66" s="396"/>
      <c r="AU66" s="400" t="s">
        <v>135</v>
      </c>
      <c r="AV66" s="400"/>
      <c r="AW66" s="400"/>
      <c r="AX66" s="400"/>
      <c r="AY66" s="400"/>
      <c r="AZ66" s="400"/>
      <c r="BA66" s="400"/>
      <c r="BB66" s="400"/>
      <c r="BC66" s="400"/>
      <c r="BD66" s="400"/>
      <c r="BE66" s="400"/>
      <c r="BF66" s="400"/>
      <c r="BG66" s="400"/>
      <c r="BH66" s="400"/>
    </row>
    <row r="67" spans="1:60" ht="14.25" customHeight="1">
      <c r="A67" s="375"/>
      <c r="B67" s="376"/>
      <c r="C67" s="376"/>
      <c r="D67" s="376"/>
      <c r="E67" s="376"/>
      <c r="F67" s="376"/>
      <c r="G67" s="376"/>
      <c r="H67" s="376"/>
      <c r="I67" s="376"/>
      <c r="J67" s="376"/>
      <c r="K67" s="376"/>
      <c r="L67" s="376"/>
      <c r="M67" s="404"/>
      <c r="N67" s="405"/>
      <c r="O67" s="396"/>
      <c r="P67" s="400"/>
      <c r="Q67" s="400"/>
      <c r="R67" s="400"/>
      <c r="S67" s="400"/>
      <c r="T67" s="400"/>
      <c r="U67" s="400"/>
      <c r="V67" s="400"/>
      <c r="W67" s="400"/>
      <c r="X67" s="400"/>
      <c r="Y67" s="400"/>
      <c r="Z67" s="400"/>
      <c r="AA67" s="400"/>
      <c r="AB67" s="400"/>
      <c r="AC67" s="400"/>
      <c r="AD67" s="394"/>
      <c r="AE67" s="394"/>
      <c r="AF67" s="375"/>
      <c r="AG67" s="376"/>
      <c r="AH67" s="376"/>
      <c r="AI67" s="376"/>
      <c r="AJ67" s="376"/>
      <c r="AK67" s="376"/>
      <c r="AL67" s="376"/>
      <c r="AM67" s="376"/>
      <c r="AN67" s="376"/>
      <c r="AO67" s="376"/>
      <c r="AP67" s="376"/>
      <c r="AQ67" s="376"/>
      <c r="AR67" s="404"/>
      <c r="AS67" s="405"/>
      <c r="AT67" s="396"/>
      <c r="AU67" s="400"/>
      <c r="AV67" s="400"/>
      <c r="AW67" s="400"/>
      <c r="AX67" s="400"/>
      <c r="AY67" s="400"/>
      <c r="AZ67" s="400"/>
      <c r="BA67" s="400"/>
      <c r="BB67" s="400"/>
      <c r="BC67" s="400"/>
      <c r="BD67" s="400"/>
      <c r="BE67" s="400"/>
      <c r="BF67" s="400"/>
      <c r="BG67" s="400"/>
      <c r="BH67" s="400"/>
    </row>
    <row r="68" spans="1:60" ht="14.25" customHeight="1">
      <c r="A68" s="382"/>
      <c r="B68" s="383"/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403" t="s">
        <v>136</v>
      </c>
      <c r="N68" s="406"/>
      <c r="O68" s="396"/>
      <c r="P68" s="400"/>
      <c r="Q68" s="400"/>
      <c r="R68" s="400"/>
      <c r="S68" s="400"/>
      <c r="T68" s="400"/>
      <c r="U68" s="400"/>
      <c r="V68" s="400"/>
      <c r="W68" s="400"/>
      <c r="X68" s="400"/>
      <c r="Y68" s="400"/>
      <c r="Z68" s="400"/>
      <c r="AA68" s="400"/>
      <c r="AB68" s="400"/>
      <c r="AC68" s="400"/>
      <c r="AD68" s="394"/>
      <c r="AE68" s="394"/>
      <c r="AF68" s="382"/>
      <c r="AG68" s="383"/>
      <c r="AH68" s="383"/>
      <c r="AI68" s="383"/>
      <c r="AJ68" s="383"/>
      <c r="AK68" s="383"/>
      <c r="AL68" s="383"/>
      <c r="AM68" s="383"/>
      <c r="AN68" s="383"/>
      <c r="AO68" s="383"/>
      <c r="AP68" s="383"/>
      <c r="AQ68" s="383"/>
      <c r="AR68" s="403" t="s">
        <v>136</v>
      </c>
      <c r="AS68" s="406"/>
      <c r="AT68" s="396"/>
      <c r="AU68" s="400"/>
      <c r="AV68" s="400"/>
      <c r="AW68" s="400"/>
      <c r="AX68" s="400"/>
      <c r="AY68" s="400"/>
      <c r="AZ68" s="400"/>
      <c r="BA68" s="400"/>
      <c r="BB68" s="400"/>
      <c r="BC68" s="400"/>
      <c r="BD68" s="400"/>
      <c r="BE68" s="400"/>
      <c r="BF68" s="400"/>
      <c r="BG68" s="400"/>
      <c r="BH68" s="400"/>
    </row>
    <row r="69" spans="1:60" ht="14.25" customHeight="1">
      <c r="A69" s="388"/>
      <c r="B69" s="389"/>
      <c r="C69" s="389"/>
      <c r="D69" s="389"/>
      <c r="E69" s="389"/>
      <c r="F69" s="389"/>
      <c r="G69" s="389"/>
      <c r="H69" s="389"/>
      <c r="I69" s="389"/>
      <c r="J69" s="389"/>
      <c r="K69" s="389"/>
      <c r="L69" s="389"/>
      <c r="M69" s="407" t="s">
        <v>137</v>
      </c>
      <c r="N69" s="408"/>
      <c r="O69" s="396"/>
      <c r="P69" s="400"/>
      <c r="Q69" s="400"/>
      <c r="R69" s="400"/>
      <c r="S69" s="400"/>
      <c r="T69" s="400"/>
      <c r="U69" s="400"/>
      <c r="V69" s="400"/>
      <c r="W69" s="400"/>
      <c r="X69" s="400"/>
      <c r="Y69" s="400"/>
      <c r="Z69" s="400"/>
      <c r="AA69" s="400"/>
      <c r="AB69" s="400"/>
      <c r="AC69" s="400"/>
      <c r="AD69" s="394"/>
      <c r="AE69" s="394"/>
      <c r="AF69" s="388"/>
      <c r="AG69" s="389"/>
      <c r="AH69" s="389"/>
      <c r="AI69" s="389"/>
      <c r="AJ69" s="389"/>
      <c r="AK69" s="389"/>
      <c r="AL69" s="389"/>
      <c r="AM69" s="389"/>
      <c r="AN69" s="389"/>
      <c r="AO69" s="389"/>
      <c r="AP69" s="389"/>
      <c r="AQ69" s="389"/>
      <c r="AR69" s="407" t="s">
        <v>137</v>
      </c>
      <c r="AS69" s="408"/>
      <c r="AT69" s="396"/>
      <c r="AU69" s="400"/>
      <c r="AV69" s="400"/>
      <c r="AW69" s="400"/>
      <c r="AX69" s="400"/>
      <c r="AY69" s="400"/>
      <c r="AZ69" s="400"/>
      <c r="BA69" s="400"/>
      <c r="BB69" s="400"/>
      <c r="BC69" s="400"/>
      <c r="BD69" s="400"/>
      <c r="BE69" s="400"/>
      <c r="BF69" s="400"/>
      <c r="BG69" s="400"/>
      <c r="BH69" s="400"/>
    </row>
    <row r="70" spans="1:60" ht="14.25" customHeight="1">
      <c r="A70" s="409" t="s">
        <v>138</v>
      </c>
      <c r="B70" s="409"/>
      <c r="C70" s="409"/>
      <c r="D70" s="409"/>
      <c r="E70" s="409"/>
      <c r="F70" s="409"/>
      <c r="G70" s="409"/>
      <c r="H70" s="409"/>
      <c r="I70" s="409"/>
      <c r="J70" s="409"/>
      <c r="K70" s="409"/>
      <c r="L70" s="409"/>
      <c r="M70" s="410" t="s">
        <v>139</v>
      </c>
      <c r="N70" s="410"/>
      <c r="O70" s="410"/>
      <c r="P70" s="410"/>
      <c r="Q70" s="410"/>
      <c r="R70" s="396"/>
      <c r="S70" s="396"/>
      <c r="T70" s="396"/>
      <c r="U70" s="396"/>
      <c r="V70" s="396"/>
      <c r="W70" s="396"/>
      <c r="X70" s="396"/>
      <c r="Y70" s="396"/>
      <c r="Z70" s="396"/>
      <c r="AA70" s="396"/>
      <c r="AB70" s="396"/>
      <c r="AC70" s="396"/>
      <c r="AD70" s="396"/>
      <c r="AE70" s="396"/>
      <c r="AF70" s="409" t="s">
        <v>138</v>
      </c>
      <c r="AG70" s="409"/>
      <c r="AH70" s="409"/>
      <c r="AI70" s="409"/>
      <c r="AJ70" s="409"/>
      <c r="AK70" s="409"/>
      <c r="AL70" s="409"/>
      <c r="AM70" s="409"/>
      <c r="AN70" s="409"/>
      <c r="AO70" s="409"/>
      <c r="AP70" s="409"/>
      <c r="AQ70" s="409"/>
      <c r="AR70" s="410" t="s">
        <v>139</v>
      </c>
      <c r="AS70" s="410"/>
      <c r="AT70" s="410"/>
      <c r="AU70" s="410"/>
      <c r="AV70" s="410"/>
      <c r="AW70" s="396"/>
      <c r="AX70" s="396"/>
      <c r="AY70" s="396"/>
      <c r="AZ70" s="396"/>
      <c r="BA70" s="396"/>
      <c r="BB70" s="396"/>
      <c r="BC70" s="396"/>
      <c r="BD70" s="396"/>
      <c r="BE70" s="396"/>
      <c r="BF70" s="396"/>
      <c r="BG70" s="396"/>
      <c r="BH70" s="396"/>
    </row>
    <row r="71" spans="1:60" ht="14.25" customHeight="1">
      <c r="A71" s="409"/>
      <c r="B71" s="409"/>
      <c r="C71" s="409"/>
      <c r="D71" s="409"/>
      <c r="E71" s="409"/>
      <c r="F71" s="409"/>
      <c r="G71" s="409"/>
      <c r="H71" s="409"/>
      <c r="I71" s="409"/>
      <c r="J71" s="409"/>
      <c r="K71" s="409"/>
      <c r="L71" s="409"/>
      <c r="M71" s="410"/>
      <c r="N71" s="410"/>
      <c r="O71" s="410"/>
      <c r="P71" s="410"/>
      <c r="Q71" s="410"/>
      <c r="R71" s="411"/>
      <c r="S71" s="412"/>
      <c r="T71" s="411"/>
      <c r="U71" s="411"/>
      <c r="V71" s="411"/>
      <c r="W71" s="411"/>
      <c r="X71" s="411"/>
      <c r="Y71" s="411"/>
      <c r="Z71" s="411"/>
      <c r="AA71" s="411"/>
      <c r="AB71" s="411"/>
      <c r="AC71" s="411"/>
      <c r="AD71" s="396"/>
      <c r="AE71" s="396"/>
      <c r="AF71" s="409"/>
      <c r="AG71" s="409"/>
      <c r="AH71" s="409"/>
      <c r="AI71" s="409"/>
      <c r="AJ71" s="409"/>
      <c r="AK71" s="409"/>
      <c r="AL71" s="409"/>
      <c r="AM71" s="409"/>
      <c r="AN71" s="409"/>
      <c r="AO71" s="409"/>
      <c r="AP71" s="409"/>
      <c r="AQ71" s="409"/>
      <c r="AR71" s="410"/>
      <c r="AS71" s="410"/>
      <c r="AT71" s="410"/>
      <c r="AU71" s="410"/>
      <c r="AV71" s="410"/>
      <c r="AW71" s="411"/>
      <c r="AX71" s="412"/>
      <c r="AY71" s="411"/>
      <c r="AZ71" s="411"/>
      <c r="BA71" s="411"/>
      <c r="BB71" s="411"/>
      <c r="BC71" s="411"/>
      <c r="BD71" s="411"/>
      <c r="BE71" s="411"/>
      <c r="BF71" s="411"/>
      <c r="BG71" s="411"/>
      <c r="BH71" s="411"/>
    </row>
    <row r="72" spans="1:60" ht="33.75" customHeight="1">
      <c r="A72" s="413"/>
      <c r="B72" s="394"/>
      <c r="C72" s="394"/>
      <c r="D72" s="394"/>
      <c r="E72" s="394"/>
      <c r="F72" s="394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T72" s="414"/>
      <c r="U72" s="414"/>
      <c r="V72" s="414"/>
      <c r="W72" s="414"/>
      <c r="X72" s="414"/>
      <c r="Y72" s="414"/>
      <c r="Z72" s="414"/>
      <c r="AA72" s="414"/>
      <c r="AB72" s="414"/>
      <c r="AC72" s="414"/>
      <c r="AD72" s="415"/>
      <c r="AE72" s="416"/>
      <c r="AF72" s="396"/>
      <c r="AG72" s="396"/>
      <c r="AH72" s="396"/>
      <c r="AI72" s="396"/>
      <c r="AJ72" s="396"/>
      <c r="AK72" s="396"/>
      <c r="AL72" s="396"/>
      <c r="AM72" s="396"/>
      <c r="AN72" s="396"/>
      <c r="AO72" s="396"/>
      <c r="AP72" s="396"/>
      <c r="AQ72" s="396"/>
      <c r="AR72" s="396"/>
      <c r="AS72" s="396"/>
      <c r="AT72" s="396"/>
      <c r="AU72" s="396"/>
      <c r="AV72" s="396"/>
      <c r="AW72" s="396"/>
      <c r="AX72" s="396"/>
      <c r="AY72" s="396"/>
      <c r="AZ72" s="396"/>
      <c r="BA72" s="396"/>
      <c r="BB72" s="396"/>
      <c r="BC72" s="396"/>
      <c r="BD72" s="396"/>
      <c r="BE72" s="396"/>
      <c r="BF72" s="396"/>
      <c r="BG72" s="404"/>
      <c r="BH72" s="417"/>
    </row>
    <row r="73" spans="1:60" ht="33.75" customHeight="1">
      <c r="A73" s="396"/>
      <c r="B73" s="396"/>
      <c r="C73" s="396"/>
      <c r="D73" s="396"/>
      <c r="E73" s="396"/>
      <c r="F73" s="396"/>
      <c r="G73" s="396"/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396"/>
      <c r="Z73" s="396"/>
      <c r="AA73" s="396"/>
      <c r="AB73" s="396"/>
      <c r="AC73" s="396"/>
      <c r="AD73" s="418"/>
      <c r="AE73" s="419"/>
      <c r="AF73" s="396"/>
      <c r="AG73" s="396"/>
      <c r="AH73" s="396"/>
      <c r="AI73" s="396"/>
      <c r="AJ73" s="396"/>
      <c r="AK73" s="396"/>
      <c r="AL73" s="396"/>
      <c r="AM73" s="396"/>
      <c r="AN73" s="396"/>
      <c r="AO73" s="396"/>
      <c r="AP73" s="396"/>
      <c r="AQ73" s="396"/>
      <c r="AR73" s="396"/>
      <c r="AS73" s="396"/>
      <c r="AT73" s="396"/>
      <c r="AU73" s="396"/>
      <c r="AV73" s="396"/>
      <c r="AW73" s="396"/>
      <c r="AX73" s="396"/>
      <c r="AY73" s="396"/>
      <c r="AZ73" s="396"/>
      <c r="BA73" s="396"/>
      <c r="BB73" s="396"/>
      <c r="BC73" s="396"/>
      <c r="BD73" s="396"/>
      <c r="BE73" s="396"/>
      <c r="BF73" s="396"/>
      <c r="BG73" s="396"/>
      <c r="BH73" s="396"/>
    </row>
    <row r="74" spans="1:60" ht="14.25" customHeight="1">
      <c r="A74" s="365" t="s">
        <v>124</v>
      </c>
      <c r="B74" s="365"/>
      <c r="C74" s="365"/>
      <c r="D74" s="365"/>
      <c r="E74" s="365"/>
      <c r="F74" s="365"/>
      <c r="G74" s="365"/>
      <c r="H74" s="365"/>
      <c r="I74" s="365"/>
      <c r="J74" s="365"/>
      <c r="K74" s="366" t="s">
        <v>125</v>
      </c>
      <c r="L74" s="366"/>
      <c r="M74" s="366"/>
      <c r="N74" s="366"/>
      <c r="O74" s="366"/>
      <c r="P74" s="366"/>
      <c r="Q74" s="366"/>
      <c r="R74" s="366"/>
      <c r="S74" s="366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368"/>
      <c r="AE74" s="368"/>
      <c r="AF74" s="365" t="s">
        <v>124</v>
      </c>
      <c r="AG74" s="365"/>
      <c r="AH74" s="365"/>
      <c r="AI74" s="365"/>
      <c r="AJ74" s="365"/>
      <c r="AK74" s="365"/>
      <c r="AL74" s="365"/>
      <c r="AM74" s="365"/>
      <c r="AN74" s="365"/>
      <c r="AO74" s="365"/>
      <c r="AP74" s="366" t="s">
        <v>125</v>
      </c>
      <c r="AQ74" s="366"/>
      <c r="AR74" s="366"/>
      <c r="AS74" s="366"/>
      <c r="AT74" s="366"/>
      <c r="AU74" s="366"/>
      <c r="AV74" s="366"/>
      <c r="AW74" s="366"/>
      <c r="AX74" s="366"/>
      <c r="AY74" s="367"/>
      <c r="AZ74" s="367"/>
      <c r="BA74" s="367"/>
      <c r="BB74" s="367"/>
      <c r="BC74" s="367"/>
      <c r="BD74" s="367"/>
      <c r="BE74" s="367"/>
      <c r="BF74" s="367"/>
      <c r="BG74" s="367"/>
      <c r="BH74" s="367"/>
    </row>
    <row r="75" spans="1:60" ht="14.25" customHeight="1">
      <c r="A75" s="365"/>
      <c r="B75" s="365"/>
      <c r="C75" s="365"/>
      <c r="D75" s="365"/>
      <c r="E75" s="365"/>
      <c r="F75" s="365"/>
      <c r="G75" s="365"/>
      <c r="H75" s="365"/>
      <c r="I75" s="365"/>
      <c r="J75" s="365"/>
      <c r="K75" s="366"/>
      <c r="L75" s="366"/>
      <c r="M75" s="366"/>
      <c r="N75" s="366"/>
      <c r="O75" s="366"/>
      <c r="P75" s="366"/>
      <c r="Q75" s="366"/>
      <c r="R75" s="366"/>
      <c r="S75" s="366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8"/>
      <c r="AE75" s="368"/>
      <c r="AF75" s="365"/>
      <c r="AG75" s="365"/>
      <c r="AH75" s="365"/>
      <c r="AI75" s="365"/>
      <c r="AJ75" s="365"/>
      <c r="AK75" s="365"/>
      <c r="AL75" s="365"/>
      <c r="AM75" s="365"/>
      <c r="AN75" s="365"/>
      <c r="AO75" s="365"/>
      <c r="AP75" s="366"/>
      <c r="AQ75" s="366"/>
      <c r="AR75" s="366"/>
      <c r="AS75" s="366"/>
      <c r="AT75" s="366"/>
      <c r="AU75" s="366"/>
      <c r="AV75" s="366"/>
      <c r="AW75" s="366"/>
      <c r="AX75" s="366"/>
      <c r="AY75" s="367"/>
      <c r="AZ75" s="367"/>
      <c r="BA75" s="367"/>
      <c r="BB75" s="367"/>
      <c r="BC75" s="367"/>
      <c r="BD75" s="367"/>
      <c r="BE75" s="367"/>
      <c r="BF75" s="367"/>
      <c r="BG75" s="367"/>
      <c r="BH75" s="367"/>
    </row>
    <row r="76" spans="1:60" ht="14.25" customHeight="1">
      <c r="A76" s="371" t="str">
        <f>IF(A3="","",A3)</f>
        <v/>
      </c>
      <c r="B76" s="371"/>
      <c r="C76" s="371"/>
      <c r="D76" s="371"/>
      <c r="E76" s="371"/>
      <c r="F76" s="371"/>
      <c r="G76" s="371"/>
      <c r="H76" s="371"/>
      <c r="I76" s="371"/>
      <c r="J76" s="371"/>
      <c r="K76" s="371"/>
      <c r="L76" s="371"/>
      <c r="M76" s="371"/>
      <c r="N76" s="372" t="s">
        <v>126</v>
      </c>
      <c r="O76" s="372"/>
      <c r="P76" s="372"/>
      <c r="Q76" s="373" t="str">
        <f>IF(Q3="","",Q3)</f>
        <v/>
      </c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4"/>
      <c r="AE76" s="374"/>
      <c r="AF76" s="371" t="str">
        <f>IF(A3="","",A3)</f>
        <v/>
      </c>
      <c r="AG76" s="371"/>
      <c r="AH76" s="371"/>
      <c r="AI76" s="371"/>
      <c r="AJ76" s="371"/>
      <c r="AK76" s="371"/>
      <c r="AL76" s="371"/>
      <c r="AM76" s="371"/>
      <c r="AN76" s="371"/>
      <c r="AO76" s="371"/>
      <c r="AP76" s="371"/>
      <c r="AQ76" s="371"/>
      <c r="AR76" s="371"/>
      <c r="AS76" s="372" t="s">
        <v>126</v>
      </c>
      <c r="AT76" s="372"/>
      <c r="AU76" s="372"/>
      <c r="AV76" s="373" t="str">
        <f>IF(Q3="","",Q3)</f>
        <v/>
      </c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</row>
    <row r="77" spans="1:60" ht="14.25" customHeight="1">
      <c r="A77" s="371"/>
      <c r="B77" s="371"/>
      <c r="C77" s="371"/>
      <c r="D77" s="371"/>
      <c r="E77" s="371"/>
      <c r="F77" s="371"/>
      <c r="G77" s="371"/>
      <c r="H77" s="371"/>
      <c r="I77" s="371"/>
      <c r="J77" s="371"/>
      <c r="K77" s="371"/>
      <c r="L77" s="371"/>
      <c r="M77" s="371"/>
      <c r="N77" s="372"/>
      <c r="O77" s="372"/>
      <c r="P77" s="372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4"/>
      <c r="AE77" s="374"/>
      <c r="AF77" s="371"/>
      <c r="AG77" s="371"/>
      <c r="AH77" s="371"/>
      <c r="AI77" s="371"/>
      <c r="AJ77" s="371"/>
      <c r="AK77" s="371"/>
      <c r="AL77" s="371"/>
      <c r="AM77" s="371"/>
      <c r="AN77" s="371"/>
      <c r="AO77" s="371"/>
      <c r="AP77" s="371"/>
      <c r="AQ77" s="371"/>
      <c r="AR77" s="371"/>
      <c r="AS77" s="372"/>
      <c r="AT77" s="372"/>
      <c r="AU77" s="372"/>
      <c r="AV77" s="373"/>
      <c r="AW77" s="373"/>
      <c r="AX77" s="373"/>
      <c r="AY77" s="373"/>
      <c r="AZ77" s="373"/>
      <c r="BA77" s="373"/>
      <c r="BB77" s="373"/>
      <c r="BC77" s="373"/>
      <c r="BD77" s="373"/>
      <c r="BE77" s="373"/>
      <c r="BF77" s="373"/>
      <c r="BG77" s="373"/>
      <c r="BH77" s="373"/>
    </row>
    <row r="78" spans="1:60" ht="14.25" customHeight="1">
      <c r="A78" s="375" t="s">
        <v>127</v>
      </c>
      <c r="B78" s="376"/>
      <c r="C78" s="377"/>
      <c r="D78" s="378" t="str">
        <f>IF(D5="","",D5)</f>
        <v>○立○○○○高等学校</v>
      </c>
      <c r="E78" s="379"/>
      <c r="F78" s="379"/>
      <c r="G78" s="379"/>
      <c r="H78" s="379"/>
      <c r="I78" s="379"/>
      <c r="J78" s="379"/>
      <c r="K78" s="379"/>
      <c r="L78" s="379"/>
      <c r="M78" s="379"/>
      <c r="N78" s="379"/>
      <c r="O78" s="379"/>
      <c r="P78" s="379"/>
      <c r="Q78" s="379"/>
      <c r="R78" s="379"/>
      <c r="S78" s="379"/>
      <c r="T78" s="379"/>
      <c r="U78" s="379"/>
      <c r="V78" s="379"/>
      <c r="W78" s="379"/>
      <c r="X78" s="379"/>
      <c r="Y78" s="379"/>
      <c r="Z78" s="379"/>
      <c r="AA78" s="379"/>
      <c r="AB78" s="379"/>
      <c r="AC78" s="380"/>
      <c r="AD78" s="381"/>
      <c r="AE78" s="381"/>
      <c r="AF78" s="375" t="s">
        <v>127</v>
      </c>
      <c r="AG78" s="376"/>
      <c r="AH78" s="377"/>
      <c r="AI78" s="378" t="str">
        <f>IF(D5="","",D5)</f>
        <v>○立○○○○高等学校</v>
      </c>
      <c r="AJ78" s="379"/>
      <c r="AK78" s="379"/>
      <c r="AL78" s="379"/>
      <c r="AM78" s="379"/>
      <c r="AN78" s="379"/>
      <c r="AO78" s="379"/>
      <c r="AP78" s="379"/>
      <c r="AQ78" s="379"/>
      <c r="AR78" s="379"/>
      <c r="AS78" s="379"/>
      <c r="AT78" s="379"/>
      <c r="AU78" s="379"/>
      <c r="AV78" s="379"/>
      <c r="AW78" s="379"/>
      <c r="AX78" s="379"/>
      <c r="AY78" s="379"/>
      <c r="AZ78" s="379"/>
      <c r="BA78" s="379"/>
      <c r="BB78" s="379"/>
      <c r="BC78" s="379"/>
      <c r="BD78" s="379"/>
      <c r="BE78" s="379"/>
      <c r="BF78" s="379"/>
      <c r="BG78" s="379"/>
      <c r="BH78" s="380"/>
    </row>
    <row r="79" spans="1:60" ht="14.25" customHeight="1">
      <c r="A79" s="382"/>
      <c r="B79" s="383"/>
      <c r="C79" s="384"/>
      <c r="D79" s="385"/>
      <c r="E79" s="386"/>
      <c r="F79" s="386"/>
      <c r="G79" s="386"/>
      <c r="H79" s="386"/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386"/>
      <c r="T79" s="386"/>
      <c r="U79" s="386"/>
      <c r="V79" s="386"/>
      <c r="W79" s="386"/>
      <c r="X79" s="386"/>
      <c r="Y79" s="386"/>
      <c r="Z79" s="386"/>
      <c r="AA79" s="386"/>
      <c r="AB79" s="386"/>
      <c r="AC79" s="387"/>
      <c r="AD79" s="381"/>
      <c r="AE79" s="381"/>
      <c r="AF79" s="382"/>
      <c r="AG79" s="383"/>
      <c r="AH79" s="384"/>
      <c r="AI79" s="385"/>
      <c r="AJ79" s="386"/>
      <c r="AK79" s="386"/>
      <c r="AL79" s="386"/>
      <c r="AM79" s="386"/>
      <c r="AN79" s="386"/>
      <c r="AO79" s="386"/>
      <c r="AP79" s="386"/>
      <c r="AQ79" s="386"/>
      <c r="AR79" s="386"/>
      <c r="AS79" s="386"/>
      <c r="AT79" s="386"/>
      <c r="AU79" s="386"/>
      <c r="AV79" s="386"/>
      <c r="AW79" s="386"/>
      <c r="AX79" s="386"/>
      <c r="AY79" s="386"/>
      <c r="AZ79" s="386"/>
      <c r="BA79" s="386"/>
      <c r="BB79" s="386"/>
      <c r="BC79" s="386"/>
      <c r="BD79" s="386"/>
      <c r="BE79" s="386"/>
      <c r="BF79" s="386"/>
      <c r="BG79" s="386"/>
      <c r="BH79" s="387"/>
    </row>
    <row r="80" spans="1:60" ht="14.25" customHeight="1">
      <c r="A80" s="388"/>
      <c r="B80" s="389"/>
      <c r="C80" s="390"/>
      <c r="D80" s="391"/>
      <c r="E80" s="392"/>
      <c r="F80" s="392"/>
      <c r="G80" s="392"/>
      <c r="H80" s="392"/>
      <c r="I80" s="392"/>
      <c r="J80" s="392"/>
      <c r="K80" s="392"/>
      <c r="L80" s="392"/>
      <c r="M80" s="392"/>
      <c r="N80" s="392"/>
      <c r="O80" s="392"/>
      <c r="P80" s="392"/>
      <c r="Q80" s="392"/>
      <c r="R80" s="392"/>
      <c r="S80" s="392"/>
      <c r="T80" s="392"/>
      <c r="U80" s="392"/>
      <c r="V80" s="392"/>
      <c r="W80" s="392"/>
      <c r="X80" s="392"/>
      <c r="Y80" s="392"/>
      <c r="Z80" s="392"/>
      <c r="AA80" s="392"/>
      <c r="AB80" s="392"/>
      <c r="AC80" s="393"/>
      <c r="AD80" s="381"/>
      <c r="AE80" s="381"/>
      <c r="AF80" s="388"/>
      <c r="AG80" s="389"/>
      <c r="AH80" s="390"/>
      <c r="AI80" s="391"/>
      <c r="AJ80" s="392"/>
      <c r="AK80" s="392"/>
      <c r="AL80" s="392"/>
      <c r="AM80" s="392"/>
      <c r="AN80" s="392"/>
      <c r="AO80" s="392"/>
      <c r="AP80" s="392"/>
      <c r="AQ80" s="392"/>
      <c r="AR80" s="392"/>
      <c r="AS80" s="392"/>
      <c r="AT80" s="392"/>
      <c r="AU80" s="392"/>
      <c r="AV80" s="392"/>
      <c r="AW80" s="392"/>
      <c r="AX80" s="392"/>
      <c r="AY80" s="392"/>
      <c r="AZ80" s="392"/>
      <c r="BA80" s="392"/>
      <c r="BB80" s="392"/>
      <c r="BC80" s="392"/>
      <c r="BD80" s="392"/>
      <c r="BE80" s="392"/>
      <c r="BF80" s="392"/>
      <c r="BG80" s="392"/>
      <c r="BH80" s="393"/>
    </row>
    <row r="81" spans="1:60" ht="14.25" customHeight="1">
      <c r="A81" s="394"/>
      <c r="B81" s="394"/>
      <c r="C81" s="394"/>
      <c r="D81" s="394"/>
      <c r="E81" s="394"/>
      <c r="F81" s="394"/>
      <c r="G81" s="394"/>
      <c r="H81" s="394"/>
      <c r="I81" s="394"/>
      <c r="J81" s="394"/>
      <c r="K81" s="394"/>
      <c r="L81" s="394"/>
      <c r="M81" s="394"/>
      <c r="N81" s="394"/>
      <c r="O81" s="394"/>
      <c r="P81" s="394"/>
      <c r="Q81" s="394"/>
      <c r="R81" s="394"/>
      <c r="S81" s="394"/>
      <c r="T81" s="394"/>
      <c r="U81" s="394"/>
      <c r="V81" s="394"/>
      <c r="W81" s="394"/>
      <c r="X81" s="394"/>
      <c r="Y81" s="394"/>
      <c r="Z81" s="394"/>
      <c r="AA81" s="394"/>
      <c r="AB81" s="394"/>
      <c r="AC81" s="394"/>
      <c r="AD81" s="394"/>
      <c r="AE81" s="394"/>
      <c r="AF81" s="394"/>
      <c r="AG81" s="394"/>
      <c r="AH81" s="394"/>
      <c r="AI81" s="394"/>
      <c r="AJ81" s="394"/>
      <c r="AK81" s="394"/>
      <c r="AL81" s="394"/>
      <c r="AM81" s="394"/>
      <c r="AN81" s="394"/>
      <c r="AO81" s="394"/>
      <c r="AP81" s="394"/>
      <c r="AQ81" s="394"/>
      <c r="AR81" s="394"/>
      <c r="AS81" s="394"/>
      <c r="AT81" s="394"/>
      <c r="AU81" s="394"/>
      <c r="AV81" s="394"/>
      <c r="AW81" s="394"/>
      <c r="AX81" s="394"/>
      <c r="AY81" s="394"/>
      <c r="AZ81" s="394"/>
      <c r="BA81" s="394"/>
      <c r="BB81" s="394"/>
      <c r="BC81" s="394"/>
      <c r="BD81" s="394"/>
      <c r="BE81" s="394"/>
      <c r="BF81" s="394"/>
      <c r="BG81" s="394"/>
      <c r="BH81" s="394"/>
    </row>
    <row r="82" spans="1:60" ht="14.25" customHeight="1">
      <c r="A82" s="395" t="s">
        <v>128</v>
      </c>
      <c r="B82" s="395"/>
      <c r="C82" s="395"/>
      <c r="D82" s="395"/>
      <c r="E82" s="395"/>
      <c r="F82" s="395"/>
      <c r="G82" s="395"/>
      <c r="H82" s="395"/>
      <c r="I82" s="395"/>
      <c r="J82" s="395"/>
      <c r="K82" s="395"/>
      <c r="L82" s="395"/>
      <c r="M82" s="395"/>
      <c r="N82" s="395"/>
      <c r="O82" s="396"/>
      <c r="P82" s="397" t="s">
        <v>129</v>
      </c>
      <c r="Q82" s="397"/>
      <c r="R82" s="397"/>
      <c r="S82" s="397"/>
      <c r="T82" s="397"/>
      <c r="U82" s="397"/>
      <c r="V82" s="397"/>
      <c r="W82" s="397"/>
      <c r="X82" s="397"/>
      <c r="Y82" s="397"/>
      <c r="Z82" s="397"/>
      <c r="AA82" s="397"/>
      <c r="AB82" s="397"/>
      <c r="AC82" s="397"/>
      <c r="AD82" s="398"/>
      <c r="AE82" s="398"/>
      <c r="AF82" s="395" t="s">
        <v>128</v>
      </c>
      <c r="AG82" s="395"/>
      <c r="AH82" s="395"/>
      <c r="AI82" s="395"/>
      <c r="AJ82" s="395"/>
      <c r="AK82" s="395"/>
      <c r="AL82" s="395"/>
      <c r="AM82" s="395"/>
      <c r="AN82" s="395"/>
      <c r="AO82" s="395"/>
      <c r="AP82" s="395"/>
      <c r="AQ82" s="395"/>
      <c r="AR82" s="395"/>
      <c r="AS82" s="395"/>
      <c r="AT82" s="396"/>
      <c r="AU82" s="397" t="s">
        <v>129</v>
      </c>
      <c r="AV82" s="397"/>
      <c r="AW82" s="397"/>
      <c r="AX82" s="397"/>
      <c r="AY82" s="397"/>
      <c r="AZ82" s="397"/>
      <c r="BA82" s="397"/>
      <c r="BB82" s="397"/>
      <c r="BC82" s="397"/>
      <c r="BD82" s="397"/>
      <c r="BE82" s="397"/>
      <c r="BF82" s="397"/>
      <c r="BG82" s="397"/>
      <c r="BH82" s="397"/>
    </row>
    <row r="83" spans="1:60" ht="14.25" customHeight="1">
      <c r="A83" s="395"/>
      <c r="B83" s="395"/>
      <c r="C83" s="395"/>
      <c r="D83" s="395"/>
      <c r="E83" s="395"/>
      <c r="F83" s="395"/>
      <c r="G83" s="395"/>
      <c r="H83" s="395"/>
      <c r="I83" s="395"/>
      <c r="J83" s="395"/>
      <c r="K83" s="395"/>
      <c r="L83" s="395"/>
      <c r="M83" s="395"/>
      <c r="N83" s="395"/>
      <c r="O83" s="396"/>
      <c r="P83" s="397"/>
      <c r="Q83" s="397"/>
      <c r="R83" s="397"/>
      <c r="S83" s="397"/>
      <c r="T83" s="397"/>
      <c r="U83" s="397"/>
      <c r="V83" s="397"/>
      <c r="W83" s="397"/>
      <c r="X83" s="397"/>
      <c r="Y83" s="397"/>
      <c r="Z83" s="397"/>
      <c r="AA83" s="397"/>
      <c r="AB83" s="397"/>
      <c r="AC83" s="397"/>
      <c r="AD83" s="398"/>
      <c r="AE83" s="398"/>
      <c r="AF83" s="395"/>
      <c r="AG83" s="395"/>
      <c r="AH83" s="395"/>
      <c r="AI83" s="395"/>
      <c r="AJ83" s="395"/>
      <c r="AK83" s="395"/>
      <c r="AL83" s="395"/>
      <c r="AM83" s="395"/>
      <c r="AN83" s="395"/>
      <c r="AO83" s="395"/>
      <c r="AP83" s="395"/>
      <c r="AQ83" s="395"/>
      <c r="AR83" s="395"/>
      <c r="AS83" s="395"/>
      <c r="AT83" s="396"/>
      <c r="AU83" s="397"/>
      <c r="AV83" s="397"/>
      <c r="AW83" s="397"/>
      <c r="AX83" s="397"/>
      <c r="AY83" s="397"/>
      <c r="AZ83" s="397"/>
      <c r="BA83" s="397"/>
      <c r="BB83" s="397"/>
      <c r="BC83" s="397"/>
      <c r="BD83" s="397"/>
      <c r="BE83" s="397"/>
      <c r="BF83" s="397"/>
      <c r="BG83" s="397"/>
      <c r="BH83" s="397"/>
    </row>
    <row r="84" spans="1:60" ht="14.25" customHeight="1">
      <c r="A84" s="399" t="s">
        <v>130</v>
      </c>
      <c r="B84" s="400"/>
      <c r="C84" s="400"/>
      <c r="D84" s="400" t="s">
        <v>131</v>
      </c>
      <c r="E84" s="400"/>
      <c r="F84" s="400"/>
      <c r="G84" s="400"/>
      <c r="H84" s="400"/>
      <c r="I84" s="400"/>
      <c r="J84" s="400"/>
      <c r="K84" s="400"/>
      <c r="L84" s="400"/>
      <c r="M84" s="400"/>
      <c r="N84" s="400"/>
      <c r="O84" s="396"/>
      <c r="P84" s="399" t="s">
        <v>130</v>
      </c>
      <c r="Q84" s="400"/>
      <c r="R84" s="400"/>
      <c r="S84" s="400" t="s">
        <v>131</v>
      </c>
      <c r="T84" s="400"/>
      <c r="U84" s="400"/>
      <c r="V84" s="400"/>
      <c r="W84" s="400"/>
      <c r="X84" s="400"/>
      <c r="Y84" s="400"/>
      <c r="Z84" s="400"/>
      <c r="AA84" s="400"/>
      <c r="AB84" s="400"/>
      <c r="AC84" s="400"/>
      <c r="AD84" s="394"/>
      <c r="AE84" s="394"/>
      <c r="AF84" s="399" t="s">
        <v>130</v>
      </c>
      <c r="AG84" s="400"/>
      <c r="AH84" s="400"/>
      <c r="AI84" s="400" t="s">
        <v>131</v>
      </c>
      <c r="AJ84" s="400"/>
      <c r="AK84" s="400"/>
      <c r="AL84" s="400"/>
      <c r="AM84" s="400"/>
      <c r="AN84" s="400"/>
      <c r="AO84" s="400"/>
      <c r="AP84" s="400"/>
      <c r="AQ84" s="400"/>
      <c r="AR84" s="400"/>
      <c r="AS84" s="400"/>
      <c r="AT84" s="396"/>
      <c r="AU84" s="399" t="s">
        <v>130</v>
      </c>
      <c r="AV84" s="400"/>
      <c r="AW84" s="400"/>
      <c r="AX84" s="400" t="s">
        <v>131</v>
      </c>
      <c r="AY84" s="400"/>
      <c r="AZ84" s="400"/>
      <c r="BA84" s="400"/>
      <c r="BB84" s="400"/>
      <c r="BC84" s="400"/>
      <c r="BD84" s="400"/>
      <c r="BE84" s="400"/>
      <c r="BF84" s="400"/>
      <c r="BG84" s="400"/>
      <c r="BH84" s="400"/>
    </row>
    <row r="85" spans="1:60" ht="14.25" customHeight="1">
      <c r="A85" s="400"/>
      <c r="B85" s="400"/>
      <c r="C85" s="400"/>
      <c r="D85" s="400"/>
      <c r="E85" s="400"/>
      <c r="F85" s="400"/>
      <c r="G85" s="400"/>
      <c r="H85" s="400"/>
      <c r="I85" s="400"/>
      <c r="J85" s="400"/>
      <c r="K85" s="400"/>
      <c r="L85" s="400"/>
      <c r="M85" s="400"/>
      <c r="N85" s="400"/>
      <c r="O85" s="396"/>
      <c r="P85" s="400"/>
      <c r="Q85" s="400"/>
      <c r="R85" s="400"/>
      <c r="S85" s="400"/>
      <c r="T85" s="400"/>
      <c r="U85" s="400"/>
      <c r="V85" s="400"/>
      <c r="W85" s="400"/>
      <c r="X85" s="400"/>
      <c r="Y85" s="400"/>
      <c r="Z85" s="400"/>
      <c r="AA85" s="400"/>
      <c r="AB85" s="400"/>
      <c r="AC85" s="400"/>
      <c r="AD85" s="394"/>
      <c r="AE85" s="394"/>
      <c r="AF85" s="400"/>
      <c r="AG85" s="400"/>
      <c r="AH85" s="400"/>
      <c r="AI85" s="400"/>
      <c r="AJ85" s="400"/>
      <c r="AK85" s="400"/>
      <c r="AL85" s="400"/>
      <c r="AM85" s="400"/>
      <c r="AN85" s="400"/>
      <c r="AO85" s="400"/>
      <c r="AP85" s="400"/>
      <c r="AQ85" s="400"/>
      <c r="AR85" s="400"/>
      <c r="AS85" s="400"/>
      <c r="AT85" s="396"/>
      <c r="AU85" s="400"/>
      <c r="AV85" s="400"/>
      <c r="AW85" s="400"/>
      <c r="AX85" s="400"/>
      <c r="AY85" s="400"/>
      <c r="AZ85" s="400"/>
      <c r="BA85" s="400"/>
      <c r="BB85" s="400"/>
      <c r="BC85" s="400"/>
      <c r="BD85" s="400"/>
      <c r="BE85" s="400"/>
      <c r="BF85" s="400"/>
      <c r="BG85" s="400"/>
      <c r="BH85" s="400"/>
    </row>
    <row r="86" spans="1:60" ht="14.25" customHeight="1">
      <c r="A86" s="401"/>
      <c r="B86" s="401"/>
      <c r="C86" s="401"/>
      <c r="D86" s="401" t="str">
        <f>IF(A86="","",VLOOKUP(A86,ﾁｰﾑﾃﾞｰﾀ入力!C9:G208,5,0))</f>
        <v/>
      </c>
      <c r="E86" s="401"/>
      <c r="F86" s="401"/>
      <c r="G86" s="401"/>
      <c r="H86" s="401"/>
      <c r="I86" s="401"/>
      <c r="J86" s="401"/>
      <c r="K86" s="401"/>
      <c r="L86" s="401"/>
      <c r="M86" s="401"/>
      <c r="N86" s="401"/>
      <c r="O86" s="396"/>
      <c r="P86" s="401"/>
      <c r="Q86" s="401"/>
      <c r="R86" s="401"/>
      <c r="S86" s="401" t="str">
        <f>IF(P86="","",VLOOKUP(P86,ﾁｰﾑﾃﾞｰﾀ入力!C9:G208,5,0))</f>
        <v/>
      </c>
      <c r="T86" s="401"/>
      <c r="U86" s="401"/>
      <c r="V86" s="401"/>
      <c r="W86" s="401"/>
      <c r="X86" s="401"/>
      <c r="Y86" s="401"/>
      <c r="Z86" s="401"/>
      <c r="AA86" s="401"/>
      <c r="AB86" s="401"/>
      <c r="AC86" s="401"/>
      <c r="AD86" s="381"/>
      <c r="AE86" s="381"/>
      <c r="AF86" s="401"/>
      <c r="AG86" s="401"/>
      <c r="AH86" s="401"/>
      <c r="AI86" s="401" t="str">
        <f>IF(AF86="","",VLOOKUP(AF86,ﾁｰﾑﾃﾞｰﾀ入力!C9:G208,5,0))</f>
        <v/>
      </c>
      <c r="AJ86" s="401"/>
      <c r="AK86" s="401"/>
      <c r="AL86" s="401"/>
      <c r="AM86" s="401"/>
      <c r="AN86" s="401"/>
      <c r="AO86" s="401"/>
      <c r="AP86" s="401"/>
      <c r="AQ86" s="401"/>
      <c r="AR86" s="401"/>
      <c r="AS86" s="401"/>
      <c r="AT86" s="396"/>
      <c r="AU86" s="401"/>
      <c r="AV86" s="401"/>
      <c r="AW86" s="401"/>
      <c r="AX86" s="401" t="str">
        <f>IF(AU86="","",VLOOKUP(AU86,ﾁｰﾑﾃﾞｰﾀ入力!C9:G208,5,0))</f>
        <v/>
      </c>
      <c r="AY86" s="401"/>
      <c r="AZ86" s="401"/>
      <c r="BA86" s="401"/>
      <c r="BB86" s="401"/>
      <c r="BC86" s="401"/>
      <c r="BD86" s="401"/>
      <c r="BE86" s="401"/>
      <c r="BF86" s="401"/>
      <c r="BG86" s="401"/>
      <c r="BH86" s="401"/>
    </row>
    <row r="87" spans="1:60" ht="14.25" customHeight="1">
      <c r="A87" s="401"/>
      <c r="B87" s="401"/>
      <c r="C87" s="401"/>
      <c r="D87" s="401"/>
      <c r="E87" s="401"/>
      <c r="F87" s="401"/>
      <c r="G87" s="401"/>
      <c r="H87" s="401"/>
      <c r="I87" s="401"/>
      <c r="J87" s="401"/>
      <c r="K87" s="401"/>
      <c r="L87" s="401"/>
      <c r="M87" s="401"/>
      <c r="N87" s="401"/>
      <c r="O87" s="396"/>
      <c r="P87" s="401"/>
      <c r="Q87" s="401"/>
      <c r="R87" s="401"/>
      <c r="S87" s="401"/>
      <c r="T87" s="401"/>
      <c r="U87" s="401"/>
      <c r="V87" s="401"/>
      <c r="W87" s="401"/>
      <c r="X87" s="401"/>
      <c r="Y87" s="401"/>
      <c r="Z87" s="401"/>
      <c r="AA87" s="401"/>
      <c r="AB87" s="401"/>
      <c r="AC87" s="401"/>
      <c r="AD87" s="381"/>
      <c r="AE87" s="381"/>
      <c r="AF87" s="401"/>
      <c r="AG87" s="401"/>
      <c r="AH87" s="401"/>
      <c r="AI87" s="401"/>
      <c r="AJ87" s="401"/>
      <c r="AK87" s="401"/>
      <c r="AL87" s="401"/>
      <c r="AM87" s="401"/>
      <c r="AN87" s="401"/>
      <c r="AO87" s="401"/>
      <c r="AP87" s="401"/>
      <c r="AQ87" s="401"/>
      <c r="AR87" s="401"/>
      <c r="AS87" s="401"/>
      <c r="AT87" s="396"/>
      <c r="AU87" s="401"/>
      <c r="AV87" s="401"/>
      <c r="AW87" s="401"/>
      <c r="AX87" s="401"/>
      <c r="AY87" s="401"/>
      <c r="AZ87" s="401"/>
      <c r="BA87" s="401"/>
      <c r="BB87" s="401"/>
      <c r="BC87" s="401"/>
      <c r="BD87" s="401"/>
      <c r="BE87" s="401"/>
      <c r="BF87" s="401"/>
      <c r="BG87" s="401"/>
      <c r="BH87" s="401"/>
    </row>
    <row r="88" spans="1:60" ht="14.25" customHeight="1">
      <c r="A88" s="401"/>
      <c r="B88" s="401"/>
      <c r="C88" s="401"/>
      <c r="D88" s="401"/>
      <c r="E88" s="401"/>
      <c r="F88" s="401"/>
      <c r="G88" s="401"/>
      <c r="H88" s="401"/>
      <c r="I88" s="401"/>
      <c r="J88" s="401"/>
      <c r="K88" s="401"/>
      <c r="L88" s="401"/>
      <c r="M88" s="401"/>
      <c r="N88" s="401"/>
      <c r="O88" s="396"/>
      <c r="P88" s="401"/>
      <c r="Q88" s="401"/>
      <c r="R88" s="401"/>
      <c r="S88" s="401"/>
      <c r="T88" s="401"/>
      <c r="U88" s="401"/>
      <c r="V88" s="401"/>
      <c r="W88" s="401"/>
      <c r="X88" s="401"/>
      <c r="Y88" s="401"/>
      <c r="Z88" s="401"/>
      <c r="AA88" s="401"/>
      <c r="AB88" s="401"/>
      <c r="AC88" s="401"/>
      <c r="AD88" s="381"/>
      <c r="AE88" s="381"/>
      <c r="AF88" s="401"/>
      <c r="AG88" s="401"/>
      <c r="AH88" s="401"/>
      <c r="AI88" s="401"/>
      <c r="AJ88" s="401"/>
      <c r="AK88" s="401"/>
      <c r="AL88" s="401"/>
      <c r="AM88" s="401"/>
      <c r="AN88" s="401"/>
      <c r="AO88" s="401"/>
      <c r="AP88" s="401"/>
      <c r="AQ88" s="401"/>
      <c r="AR88" s="401"/>
      <c r="AS88" s="401"/>
      <c r="AT88" s="396"/>
      <c r="AU88" s="401"/>
      <c r="AV88" s="401"/>
      <c r="AW88" s="401"/>
      <c r="AX88" s="401"/>
      <c r="AY88" s="401"/>
      <c r="AZ88" s="401"/>
      <c r="BA88" s="401"/>
      <c r="BB88" s="401"/>
      <c r="BC88" s="401"/>
      <c r="BD88" s="401"/>
      <c r="BE88" s="401"/>
      <c r="BF88" s="401"/>
      <c r="BG88" s="401"/>
      <c r="BH88" s="401"/>
    </row>
    <row r="89" spans="1:60" ht="14.25" customHeight="1" thickBot="1">
      <c r="A89" s="402"/>
      <c r="B89" s="402"/>
      <c r="C89" s="402"/>
      <c r="D89" s="402"/>
      <c r="E89" s="402"/>
      <c r="F89" s="402"/>
      <c r="G89" s="402"/>
      <c r="H89" s="402"/>
      <c r="I89" s="402"/>
      <c r="J89" s="402"/>
      <c r="K89" s="402"/>
      <c r="L89" s="403" t="s">
        <v>132</v>
      </c>
      <c r="M89" s="403"/>
      <c r="N89" s="403"/>
      <c r="O89" s="403"/>
      <c r="P89" s="403"/>
      <c r="Q89" s="403"/>
      <c r="R89" s="403"/>
      <c r="S89" s="402"/>
      <c r="T89" s="402"/>
      <c r="U89" s="402"/>
      <c r="V89" s="402"/>
      <c r="W89" s="402"/>
      <c r="X89" s="402"/>
      <c r="Y89" s="402"/>
      <c r="Z89" s="402"/>
      <c r="AA89" s="402"/>
      <c r="AB89" s="402"/>
      <c r="AC89" s="402"/>
      <c r="AD89" s="396"/>
      <c r="AE89" s="396"/>
      <c r="AF89" s="402"/>
      <c r="AG89" s="402"/>
      <c r="AH89" s="402"/>
      <c r="AI89" s="402"/>
      <c r="AJ89" s="402"/>
      <c r="AK89" s="402"/>
      <c r="AL89" s="402"/>
      <c r="AM89" s="402"/>
      <c r="AN89" s="402"/>
      <c r="AO89" s="402"/>
      <c r="AP89" s="402"/>
      <c r="AQ89" s="403" t="s">
        <v>132</v>
      </c>
      <c r="AR89" s="403"/>
      <c r="AS89" s="403"/>
      <c r="AT89" s="403"/>
      <c r="AU89" s="403"/>
      <c r="AV89" s="403"/>
      <c r="AW89" s="403"/>
      <c r="AX89" s="402"/>
      <c r="AY89" s="402"/>
      <c r="AZ89" s="402"/>
      <c r="BA89" s="402"/>
      <c r="BB89" s="402"/>
      <c r="BC89" s="402"/>
      <c r="BD89" s="402"/>
      <c r="BE89" s="402"/>
      <c r="BF89" s="402"/>
      <c r="BG89" s="402"/>
      <c r="BH89" s="402"/>
    </row>
    <row r="90" spans="1:60" ht="14.25" customHeight="1" thickTop="1">
      <c r="A90" s="403" t="s">
        <v>133</v>
      </c>
      <c r="B90" s="403"/>
      <c r="C90" s="403"/>
      <c r="D90" s="403"/>
      <c r="E90" s="403"/>
      <c r="F90" s="403"/>
      <c r="G90" s="403"/>
      <c r="H90" s="403"/>
      <c r="I90" s="403"/>
      <c r="J90" s="403"/>
      <c r="K90" s="403"/>
      <c r="L90" s="403"/>
      <c r="M90" s="403"/>
      <c r="N90" s="403"/>
      <c r="O90" s="403"/>
      <c r="P90" s="403"/>
      <c r="Q90" s="403"/>
      <c r="R90" s="403"/>
      <c r="S90" s="403"/>
      <c r="T90" s="403"/>
      <c r="U90" s="403"/>
      <c r="V90" s="403"/>
      <c r="W90" s="403"/>
      <c r="X90" s="403"/>
      <c r="Y90" s="403"/>
      <c r="Z90" s="403"/>
      <c r="AA90" s="403"/>
      <c r="AB90" s="403"/>
      <c r="AC90" s="403"/>
      <c r="AD90" s="394"/>
      <c r="AE90" s="394"/>
      <c r="AF90" s="403" t="s">
        <v>133</v>
      </c>
      <c r="AG90" s="403"/>
      <c r="AH90" s="403"/>
      <c r="AI90" s="403"/>
      <c r="AJ90" s="403"/>
      <c r="AK90" s="403"/>
      <c r="AL90" s="403"/>
      <c r="AM90" s="403"/>
      <c r="AN90" s="403"/>
      <c r="AO90" s="403"/>
      <c r="AP90" s="403"/>
      <c r="AQ90" s="403"/>
      <c r="AR90" s="403"/>
      <c r="AS90" s="403"/>
      <c r="AT90" s="403"/>
      <c r="AU90" s="403"/>
      <c r="AV90" s="403"/>
      <c r="AW90" s="403"/>
      <c r="AX90" s="403"/>
      <c r="AY90" s="403"/>
      <c r="AZ90" s="403"/>
      <c r="BA90" s="403"/>
      <c r="BB90" s="403"/>
      <c r="BC90" s="403"/>
      <c r="BD90" s="403"/>
      <c r="BE90" s="403"/>
      <c r="BF90" s="403"/>
      <c r="BG90" s="403"/>
      <c r="BH90" s="403"/>
    </row>
    <row r="91" spans="1:60" ht="14.25" customHeight="1">
      <c r="A91" s="400" t="s">
        <v>134</v>
      </c>
      <c r="B91" s="400"/>
      <c r="C91" s="400"/>
      <c r="D91" s="400"/>
      <c r="E91" s="400"/>
      <c r="F91" s="400"/>
      <c r="G91" s="400"/>
      <c r="H91" s="400"/>
      <c r="I91" s="400"/>
      <c r="J91" s="400"/>
      <c r="K91" s="400"/>
      <c r="L91" s="400"/>
      <c r="M91" s="400"/>
      <c r="N91" s="400"/>
      <c r="O91" s="396"/>
      <c r="P91" s="400" t="s">
        <v>135</v>
      </c>
      <c r="Q91" s="400"/>
      <c r="R91" s="400"/>
      <c r="S91" s="400"/>
      <c r="T91" s="400"/>
      <c r="U91" s="400"/>
      <c r="V91" s="400"/>
      <c r="W91" s="400"/>
      <c r="X91" s="400"/>
      <c r="Y91" s="400"/>
      <c r="Z91" s="400"/>
      <c r="AA91" s="400"/>
      <c r="AB91" s="400"/>
      <c r="AC91" s="400"/>
      <c r="AD91" s="394"/>
      <c r="AE91" s="394"/>
      <c r="AF91" s="400" t="s">
        <v>134</v>
      </c>
      <c r="AG91" s="400"/>
      <c r="AH91" s="400"/>
      <c r="AI91" s="400"/>
      <c r="AJ91" s="400"/>
      <c r="AK91" s="400"/>
      <c r="AL91" s="400"/>
      <c r="AM91" s="400"/>
      <c r="AN91" s="400"/>
      <c r="AO91" s="400"/>
      <c r="AP91" s="400"/>
      <c r="AQ91" s="400"/>
      <c r="AR91" s="400"/>
      <c r="AS91" s="400"/>
      <c r="AT91" s="396"/>
      <c r="AU91" s="400" t="s">
        <v>135</v>
      </c>
      <c r="AV91" s="400"/>
      <c r="AW91" s="400"/>
      <c r="AX91" s="400"/>
      <c r="AY91" s="400"/>
      <c r="AZ91" s="400"/>
      <c r="BA91" s="400"/>
      <c r="BB91" s="400"/>
      <c r="BC91" s="400"/>
      <c r="BD91" s="400"/>
      <c r="BE91" s="400"/>
      <c r="BF91" s="400"/>
      <c r="BG91" s="400"/>
      <c r="BH91" s="400"/>
    </row>
    <row r="92" spans="1:60" ht="14.25" customHeight="1">
      <c r="A92" s="375"/>
      <c r="B92" s="376"/>
      <c r="C92" s="376"/>
      <c r="D92" s="376"/>
      <c r="E92" s="376"/>
      <c r="F92" s="376"/>
      <c r="G92" s="376"/>
      <c r="H92" s="376"/>
      <c r="I92" s="376"/>
      <c r="J92" s="376"/>
      <c r="K92" s="376"/>
      <c r="L92" s="376"/>
      <c r="M92" s="404"/>
      <c r="N92" s="405"/>
      <c r="O92" s="396"/>
      <c r="P92" s="400"/>
      <c r="Q92" s="400"/>
      <c r="R92" s="400"/>
      <c r="S92" s="400"/>
      <c r="T92" s="400"/>
      <c r="U92" s="400"/>
      <c r="V92" s="400"/>
      <c r="W92" s="400"/>
      <c r="X92" s="400"/>
      <c r="Y92" s="400"/>
      <c r="Z92" s="400"/>
      <c r="AA92" s="400"/>
      <c r="AB92" s="400"/>
      <c r="AC92" s="400"/>
      <c r="AD92" s="394"/>
      <c r="AE92" s="394"/>
      <c r="AF92" s="375"/>
      <c r="AG92" s="376"/>
      <c r="AH92" s="376"/>
      <c r="AI92" s="376"/>
      <c r="AJ92" s="376"/>
      <c r="AK92" s="376"/>
      <c r="AL92" s="376"/>
      <c r="AM92" s="376"/>
      <c r="AN92" s="376"/>
      <c r="AO92" s="376"/>
      <c r="AP92" s="376"/>
      <c r="AQ92" s="376"/>
      <c r="AR92" s="404"/>
      <c r="AS92" s="405"/>
      <c r="AT92" s="396"/>
      <c r="AU92" s="400"/>
      <c r="AV92" s="400"/>
      <c r="AW92" s="400"/>
      <c r="AX92" s="400"/>
      <c r="AY92" s="400"/>
      <c r="AZ92" s="400"/>
      <c r="BA92" s="400"/>
      <c r="BB92" s="400"/>
      <c r="BC92" s="400"/>
      <c r="BD92" s="400"/>
      <c r="BE92" s="400"/>
      <c r="BF92" s="400"/>
      <c r="BG92" s="400"/>
      <c r="BH92" s="400"/>
    </row>
    <row r="93" spans="1:60" ht="14.25" customHeight="1">
      <c r="A93" s="382"/>
      <c r="B93" s="383"/>
      <c r="C93" s="383"/>
      <c r="D93" s="383"/>
      <c r="E93" s="383"/>
      <c r="F93" s="383"/>
      <c r="G93" s="383"/>
      <c r="H93" s="383"/>
      <c r="I93" s="383"/>
      <c r="J93" s="383"/>
      <c r="K93" s="383"/>
      <c r="L93" s="383"/>
      <c r="M93" s="403" t="s">
        <v>136</v>
      </c>
      <c r="N93" s="406"/>
      <c r="O93" s="396"/>
      <c r="P93" s="400"/>
      <c r="Q93" s="400"/>
      <c r="R93" s="400"/>
      <c r="S93" s="400"/>
      <c r="T93" s="400"/>
      <c r="U93" s="400"/>
      <c r="V93" s="400"/>
      <c r="W93" s="400"/>
      <c r="X93" s="400"/>
      <c r="Y93" s="400"/>
      <c r="Z93" s="400"/>
      <c r="AA93" s="400"/>
      <c r="AB93" s="400"/>
      <c r="AC93" s="400"/>
      <c r="AD93" s="394"/>
      <c r="AE93" s="394"/>
      <c r="AF93" s="382"/>
      <c r="AG93" s="383"/>
      <c r="AH93" s="383"/>
      <c r="AI93" s="383"/>
      <c r="AJ93" s="383"/>
      <c r="AK93" s="383"/>
      <c r="AL93" s="383"/>
      <c r="AM93" s="383"/>
      <c r="AN93" s="383"/>
      <c r="AO93" s="383"/>
      <c r="AP93" s="383"/>
      <c r="AQ93" s="383"/>
      <c r="AR93" s="403" t="s">
        <v>136</v>
      </c>
      <c r="AS93" s="406"/>
      <c r="AT93" s="396"/>
      <c r="AU93" s="400"/>
      <c r="AV93" s="400"/>
      <c r="AW93" s="400"/>
      <c r="AX93" s="400"/>
      <c r="AY93" s="400"/>
      <c r="AZ93" s="400"/>
      <c r="BA93" s="400"/>
      <c r="BB93" s="400"/>
      <c r="BC93" s="400"/>
      <c r="BD93" s="400"/>
      <c r="BE93" s="400"/>
      <c r="BF93" s="400"/>
      <c r="BG93" s="400"/>
      <c r="BH93" s="400"/>
    </row>
    <row r="94" spans="1:60" ht="14.25" customHeight="1">
      <c r="A94" s="388"/>
      <c r="B94" s="389"/>
      <c r="C94" s="389"/>
      <c r="D94" s="389"/>
      <c r="E94" s="389"/>
      <c r="F94" s="389"/>
      <c r="G94" s="389"/>
      <c r="H94" s="389"/>
      <c r="I94" s="389"/>
      <c r="J94" s="389"/>
      <c r="K94" s="389"/>
      <c r="L94" s="389"/>
      <c r="M94" s="407" t="s">
        <v>137</v>
      </c>
      <c r="N94" s="408"/>
      <c r="O94" s="396"/>
      <c r="P94" s="400"/>
      <c r="Q94" s="400"/>
      <c r="R94" s="400"/>
      <c r="S94" s="400"/>
      <c r="T94" s="400"/>
      <c r="U94" s="400"/>
      <c r="V94" s="400"/>
      <c r="W94" s="400"/>
      <c r="X94" s="400"/>
      <c r="Y94" s="400"/>
      <c r="Z94" s="400"/>
      <c r="AA94" s="400"/>
      <c r="AB94" s="400"/>
      <c r="AC94" s="400"/>
      <c r="AD94" s="394"/>
      <c r="AE94" s="394"/>
      <c r="AF94" s="388"/>
      <c r="AG94" s="389"/>
      <c r="AH94" s="389"/>
      <c r="AI94" s="389"/>
      <c r="AJ94" s="389"/>
      <c r="AK94" s="389"/>
      <c r="AL94" s="389"/>
      <c r="AM94" s="389"/>
      <c r="AN94" s="389"/>
      <c r="AO94" s="389"/>
      <c r="AP94" s="389"/>
      <c r="AQ94" s="389"/>
      <c r="AR94" s="407" t="s">
        <v>137</v>
      </c>
      <c r="AS94" s="408"/>
      <c r="AT94" s="396"/>
      <c r="AU94" s="400"/>
      <c r="AV94" s="400"/>
      <c r="AW94" s="400"/>
      <c r="AX94" s="400"/>
      <c r="AY94" s="400"/>
      <c r="AZ94" s="400"/>
      <c r="BA94" s="400"/>
      <c r="BB94" s="400"/>
      <c r="BC94" s="400"/>
      <c r="BD94" s="400"/>
      <c r="BE94" s="400"/>
      <c r="BF94" s="400"/>
      <c r="BG94" s="400"/>
      <c r="BH94" s="400"/>
    </row>
    <row r="95" spans="1:60" ht="14.25" customHeight="1">
      <c r="A95" s="409" t="s">
        <v>138</v>
      </c>
      <c r="B95" s="409"/>
      <c r="C95" s="409"/>
      <c r="D95" s="409"/>
      <c r="E95" s="409"/>
      <c r="F95" s="409"/>
      <c r="G95" s="409"/>
      <c r="H95" s="409"/>
      <c r="I95" s="409"/>
      <c r="J95" s="409"/>
      <c r="K95" s="409"/>
      <c r="L95" s="409"/>
      <c r="M95" s="410" t="s">
        <v>139</v>
      </c>
      <c r="N95" s="410"/>
      <c r="O95" s="410"/>
      <c r="P95" s="410"/>
      <c r="Q95" s="410"/>
      <c r="R95" s="396"/>
      <c r="S95" s="396"/>
      <c r="T95" s="396"/>
      <c r="U95" s="396"/>
      <c r="V95" s="396"/>
      <c r="W95" s="396"/>
      <c r="X95" s="396"/>
      <c r="Y95" s="396"/>
      <c r="Z95" s="396"/>
      <c r="AA95" s="396"/>
      <c r="AB95" s="396"/>
      <c r="AC95" s="396"/>
      <c r="AD95" s="396"/>
      <c r="AE95" s="396"/>
      <c r="AF95" s="409" t="s">
        <v>138</v>
      </c>
      <c r="AG95" s="409"/>
      <c r="AH95" s="409"/>
      <c r="AI95" s="409"/>
      <c r="AJ95" s="409"/>
      <c r="AK95" s="409"/>
      <c r="AL95" s="409"/>
      <c r="AM95" s="409"/>
      <c r="AN95" s="409"/>
      <c r="AO95" s="409"/>
      <c r="AP95" s="409"/>
      <c r="AQ95" s="409"/>
      <c r="AR95" s="410" t="s">
        <v>139</v>
      </c>
      <c r="AS95" s="410"/>
      <c r="AT95" s="410"/>
      <c r="AU95" s="410"/>
      <c r="AV95" s="410"/>
      <c r="AW95" s="396"/>
      <c r="AX95" s="396"/>
      <c r="AY95" s="396"/>
      <c r="AZ95" s="396"/>
      <c r="BA95" s="396"/>
      <c r="BB95" s="396"/>
      <c r="BC95" s="396"/>
      <c r="BD95" s="396"/>
      <c r="BE95" s="396"/>
      <c r="BF95" s="396"/>
      <c r="BG95" s="396"/>
      <c r="BH95" s="396"/>
    </row>
    <row r="96" spans="1:60" ht="14.25" customHeight="1">
      <c r="A96" s="409"/>
      <c r="B96" s="409"/>
      <c r="C96" s="409"/>
      <c r="D96" s="409"/>
      <c r="E96" s="409"/>
      <c r="F96" s="409"/>
      <c r="G96" s="409"/>
      <c r="H96" s="409"/>
      <c r="I96" s="409"/>
      <c r="J96" s="409"/>
      <c r="K96" s="409"/>
      <c r="L96" s="409"/>
      <c r="M96" s="410"/>
      <c r="N96" s="410"/>
      <c r="O96" s="410"/>
      <c r="P96" s="410"/>
      <c r="Q96" s="410"/>
      <c r="R96" s="411"/>
      <c r="S96" s="412"/>
      <c r="T96" s="411"/>
      <c r="U96" s="411"/>
      <c r="V96" s="411"/>
      <c r="W96" s="411"/>
      <c r="X96" s="411"/>
      <c r="Y96" s="411"/>
      <c r="Z96" s="411"/>
      <c r="AA96" s="411"/>
      <c r="AB96" s="411"/>
      <c r="AC96" s="411"/>
      <c r="AD96" s="396"/>
      <c r="AE96" s="420"/>
      <c r="AF96" s="409"/>
      <c r="AG96" s="409"/>
      <c r="AH96" s="409"/>
      <c r="AI96" s="409"/>
      <c r="AJ96" s="409"/>
      <c r="AK96" s="409"/>
      <c r="AL96" s="409"/>
      <c r="AM96" s="409"/>
      <c r="AN96" s="409"/>
      <c r="AO96" s="409"/>
      <c r="AP96" s="409"/>
      <c r="AQ96" s="409"/>
      <c r="AR96" s="410"/>
      <c r="AS96" s="410"/>
      <c r="AT96" s="410"/>
      <c r="AU96" s="410"/>
      <c r="AV96" s="410"/>
      <c r="AW96" s="411"/>
      <c r="AX96" s="412"/>
      <c r="AY96" s="411"/>
      <c r="AZ96" s="411"/>
      <c r="BA96" s="411"/>
      <c r="BB96" s="411"/>
      <c r="BC96" s="411"/>
      <c r="BD96" s="411"/>
      <c r="BE96" s="411"/>
      <c r="BF96" s="411"/>
      <c r="BG96" s="411"/>
      <c r="BH96" s="411"/>
    </row>
    <row r="97" spans="1:60" ht="14.25" customHeight="1">
      <c r="A97" s="365" t="s">
        <v>124</v>
      </c>
      <c r="B97" s="365"/>
      <c r="C97" s="365"/>
      <c r="D97" s="365"/>
      <c r="E97" s="365"/>
      <c r="F97" s="365"/>
      <c r="G97" s="365"/>
      <c r="H97" s="365"/>
      <c r="I97" s="365"/>
      <c r="J97" s="365"/>
      <c r="K97" s="366" t="s">
        <v>125</v>
      </c>
      <c r="L97" s="366"/>
      <c r="M97" s="366"/>
      <c r="N97" s="366"/>
      <c r="O97" s="366"/>
      <c r="P97" s="366"/>
      <c r="Q97" s="366"/>
      <c r="R97" s="366"/>
      <c r="S97" s="366"/>
      <c r="T97" s="367"/>
      <c r="U97" s="367"/>
      <c r="V97" s="367"/>
      <c r="W97" s="367"/>
      <c r="X97" s="367"/>
      <c r="Y97" s="367"/>
      <c r="Z97" s="367"/>
      <c r="AA97" s="367"/>
      <c r="AB97" s="367"/>
      <c r="AC97" s="367"/>
      <c r="AD97" s="368"/>
      <c r="AE97" s="369"/>
      <c r="AF97" s="365" t="s">
        <v>124</v>
      </c>
      <c r="AG97" s="365"/>
      <c r="AH97" s="365"/>
      <c r="AI97" s="365"/>
      <c r="AJ97" s="365"/>
      <c r="AK97" s="365"/>
      <c r="AL97" s="365"/>
      <c r="AM97" s="365"/>
      <c r="AN97" s="365"/>
      <c r="AO97" s="365"/>
      <c r="AP97" s="366" t="s">
        <v>125</v>
      </c>
      <c r="AQ97" s="366"/>
      <c r="AR97" s="366"/>
      <c r="AS97" s="366"/>
      <c r="AT97" s="366"/>
      <c r="AU97" s="366"/>
      <c r="AV97" s="366"/>
      <c r="AW97" s="366"/>
      <c r="AX97" s="366"/>
      <c r="AY97" s="367"/>
      <c r="AZ97" s="367"/>
      <c r="BA97" s="367"/>
      <c r="BB97" s="367"/>
      <c r="BC97" s="367"/>
      <c r="BD97" s="367"/>
      <c r="BE97" s="367"/>
      <c r="BF97" s="367"/>
      <c r="BG97" s="367"/>
      <c r="BH97" s="367"/>
    </row>
    <row r="98" spans="1:60" ht="14.25" customHeight="1">
      <c r="A98" s="365"/>
      <c r="B98" s="365"/>
      <c r="C98" s="365"/>
      <c r="D98" s="365"/>
      <c r="E98" s="365"/>
      <c r="F98" s="365"/>
      <c r="G98" s="365"/>
      <c r="H98" s="365"/>
      <c r="I98" s="365"/>
      <c r="J98" s="365"/>
      <c r="K98" s="366"/>
      <c r="L98" s="366"/>
      <c r="M98" s="366"/>
      <c r="N98" s="366"/>
      <c r="O98" s="366"/>
      <c r="P98" s="366"/>
      <c r="Q98" s="366"/>
      <c r="R98" s="366"/>
      <c r="S98" s="366"/>
      <c r="T98" s="367"/>
      <c r="U98" s="367"/>
      <c r="V98" s="367"/>
      <c r="W98" s="367"/>
      <c r="X98" s="367"/>
      <c r="Y98" s="367"/>
      <c r="Z98" s="367"/>
      <c r="AA98" s="367"/>
      <c r="AB98" s="367"/>
      <c r="AC98" s="367"/>
      <c r="AD98" s="368"/>
      <c r="AE98" s="368"/>
      <c r="AF98" s="365"/>
      <c r="AG98" s="365"/>
      <c r="AH98" s="365"/>
      <c r="AI98" s="365"/>
      <c r="AJ98" s="365"/>
      <c r="AK98" s="365"/>
      <c r="AL98" s="365"/>
      <c r="AM98" s="365"/>
      <c r="AN98" s="365"/>
      <c r="AO98" s="365"/>
      <c r="AP98" s="366"/>
      <c r="AQ98" s="366"/>
      <c r="AR98" s="366"/>
      <c r="AS98" s="366"/>
      <c r="AT98" s="366"/>
      <c r="AU98" s="366"/>
      <c r="AV98" s="366"/>
      <c r="AW98" s="366"/>
      <c r="AX98" s="366"/>
      <c r="AY98" s="367"/>
      <c r="AZ98" s="367"/>
      <c r="BA98" s="367"/>
      <c r="BB98" s="367"/>
      <c r="BC98" s="367"/>
      <c r="BD98" s="367"/>
      <c r="BE98" s="367"/>
      <c r="BF98" s="367"/>
      <c r="BG98" s="367"/>
      <c r="BH98" s="367"/>
    </row>
    <row r="99" spans="1:60" ht="14.25" customHeight="1">
      <c r="A99" s="371" t="str">
        <f>IF(A3="","",A3)</f>
        <v/>
      </c>
      <c r="B99" s="371"/>
      <c r="C99" s="371"/>
      <c r="D99" s="371"/>
      <c r="E99" s="371"/>
      <c r="F99" s="371"/>
      <c r="G99" s="371"/>
      <c r="H99" s="371"/>
      <c r="I99" s="371"/>
      <c r="J99" s="371"/>
      <c r="K99" s="371"/>
      <c r="L99" s="371"/>
      <c r="M99" s="371"/>
      <c r="N99" s="372" t="s">
        <v>126</v>
      </c>
      <c r="O99" s="372"/>
      <c r="P99" s="372"/>
      <c r="Q99" s="373" t="str">
        <f>IF(Q3="","",Q3)</f>
        <v/>
      </c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4"/>
      <c r="AE99" s="374"/>
      <c r="AF99" s="371" t="str">
        <f>IF(A3="","",A3)</f>
        <v/>
      </c>
      <c r="AG99" s="371"/>
      <c r="AH99" s="371"/>
      <c r="AI99" s="371"/>
      <c r="AJ99" s="371"/>
      <c r="AK99" s="371"/>
      <c r="AL99" s="371"/>
      <c r="AM99" s="371"/>
      <c r="AN99" s="371"/>
      <c r="AO99" s="371"/>
      <c r="AP99" s="371"/>
      <c r="AQ99" s="371"/>
      <c r="AR99" s="371"/>
      <c r="AS99" s="372" t="s">
        <v>126</v>
      </c>
      <c r="AT99" s="372"/>
      <c r="AU99" s="372"/>
      <c r="AV99" s="373" t="str">
        <f>IF(Q3="","",Q3)</f>
        <v/>
      </c>
      <c r="AW99" s="373"/>
      <c r="AX99" s="373"/>
      <c r="AY99" s="373"/>
      <c r="AZ99" s="373"/>
      <c r="BA99" s="373"/>
      <c r="BB99" s="373"/>
      <c r="BC99" s="373"/>
      <c r="BD99" s="373"/>
      <c r="BE99" s="373"/>
      <c r="BF99" s="373"/>
      <c r="BG99" s="373"/>
      <c r="BH99" s="373"/>
    </row>
    <row r="100" spans="1:60" ht="14.25" customHeight="1">
      <c r="A100" s="371"/>
      <c r="B100" s="371"/>
      <c r="C100" s="371"/>
      <c r="D100" s="371"/>
      <c r="E100" s="371"/>
      <c r="F100" s="371"/>
      <c r="G100" s="371"/>
      <c r="H100" s="371"/>
      <c r="I100" s="371"/>
      <c r="J100" s="371"/>
      <c r="K100" s="371"/>
      <c r="L100" s="371"/>
      <c r="M100" s="371"/>
      <c r="N100" s="372"/>
      <c r="O100" s="372"/>
      <c r="P100" s="372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4"/>
      <c r="AE100" s="374"/>
      <c r="AF100" s="371"/>
      <c r="AG100" s="371"/>
      <c r="AH100" s="371"/>
      <c r="AI100" s="371"/>
      <c r="AJ100" s="371"/>
      <c r="AK100" s="371"/>
      <c r="AL100" s="371"/>
      <c r="AM100" s="371"/>
      <c r="AN100" s="371"/>
      <c r="AO100" s="371"/>
      <c r="AP100" s="371"/>
      <c r="AQ100" s="371"/>
      <c r="AR100" s="371"/>
      <c r="AS100" s="372"/>
      <c r="AT100" s="372"/>
      <c r="AU100" s="372"/>
      <c r="AV100" s="373"/>
      <c r="AW100" s="373"/>
      <c r="AX100" s="373"/>
      <c r="AY100" s="373"/>
      <c r="AZ100" s="373"/>
      <c r="BA100" s="373"/>
      <c r="BB100" s="373"/>
      <c r="BC100" s="373"/>
      <c r="BD100" s="373"/>
      <c r="BE100" s="373"/>
      <c r="BF100" s="373"/>
      <c r="BG100" s="373"/>
      <c r="BH100" s="373"/>
    </row>
    <row r="101" spans="1:60" ht="14.25" customHeight="1">
      <c r="A101" s="375" t="s">
        <v>127</v>
      </c>
      <c r="B101" s="376"/>
      <c r="C101" s="377"/>
      <c r="D101" s="378" t="str">
        <f>IF(D5="","",D5)</f>
        <v>○立○○○○高等学校</v>
      </c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  <c r="Q101" s="379"/>
      <c r="R101" s="379"/>
      <c r="S101" s="379"/>
      <c r="T101" s="379"/>
      <c r="U101" s="379"/>
      <c r="V101" s="379"/>
      <c r="W101" s="379"/>
      <c r="X101" s="379"/>
      <c r="Y101" s="379"/>
      <c r="Z101" s="379"/>
      <c r="AA101" s="379"/>
      <c r="AB101" s="379"/>
      <c r="AC101" s="380"/>
      <c r="AD101" s="381"/>
      <c r="AE101" s="381"/>
      <c r="AF101" s="375" t="s">
        <v>127</v>
      </c>
      <c r="AG101" s="376"/>
      <c r="AH101" s="377"/>
      <c r="AI101" s="378" t="str">
        <f>IF(D5="","",D5)</f>
        <v>○立○○○○高等学校</v>
      </c>
      <c r="AJ101" s="379"/>
      <c r="AK101" s="379"/>
      <c r="AL101" s="379"/>
      <c r="AM101" s="379"/>
      <c r="AN101" s="379"/>
      <c r="AO101" s="379"/>
      <c r="AP101" s="379"/>
      <c r="AQ101" s="379"/>
      <c r="AR101" s="379"/>
      <c r="AS101" s="379"/>
      <c r="AT101" s="379"/>
      <c r="AU101" s="379"/>
      <c r="AV101" s="379"/>
      <c r="AW101" s="379"/>
      <c r="AX101" s="379"/>
      <c r="AY101" s="379"/>
      <c r="AZ101" s="379"/>
      <c r="BA101" s="379"/>
      <c r="BB101" s="379"/>
      <c r="BC101" s="379"/>
      <c r="BD101" s="379"/>
      <c r="BE101" s="379"/>
      <c r="BF101" s="379"/>
      <c r="BG101" s="379"/>
      <c r="BH101" s="380"/>
    </row>
    <row r="102" spans="1:60" ht="14.25" customHeight="1">
      <c r="A102" s="382"/>
      <c r="B102" s="383"/>
      <c r="C102" s="384"/>
      <c r="D102" s="385"/>
      <c r="E102" s="386"/>
      <c r="F102" s="386"/>
      <c r="G102" s="386"/>
      <c r="H102" s="386"/>
      <c r="I102" s="386"/>
      <c r="J102" s="386"/>
      <c r="K102" s="386"/>
      <c r="L102" s="386"/>
      <c r="M102" s="386"/>
      <c r="N102" s="386"/>
      <c r="O102" s="386"/>
      <c r="P102" s="386"/>
      <c r="Q102" s="386"/>
      <c r="R102" s="386"/>
      <c r="S102" s="386"/>
      <c r="T102" s="386"/>
      <c r="U102" s="386"/>
      <c r="V102" s="386"/>
      <c r="W102" s="386"/>
      <c r="X102" s="386"/>
      <c r="Y102" s="386"/>
      <c r="Z102" s="386"/>
      <c r="AA102" s="386"/>
      <c r="AB102" s="386"/>
      <c r="AC102" s="387"/>
      <c r="AD102" s="381"/>
      <c r="AE102" s="381"/>
      <c r="AF102" s="382"/>
      <c r="AG102" s="383"/>
      <c r="AH102" s="384"/>
      <c r="AI102" s="385"/>
      <c r="AJ102" s="386"/>
      <c r="AK102" s="386"/>
      <c r="AL102" s="386"/>
      <c r="AM102" s="386"/>
      <c r="AN102" s="386"/>
      <c r="AO102" s="386"/>
      <c r="AP102" s="386"/>
      <c r="AQ102" s="386"/>
      <c r="AR102" s="386"/>
      <c r="AS102" s="386"/>
      <c r="AT102" s="386"/>
      <c r="AU102" s="386"/>
      <c r="AV102" s="386"/>
      <c r="AW102" s="386"/>
      <c r="AX102" s="386"/>
      <c r="AY102" s="386"/>
      <c r="AZ102" s="386"/>
      <c r="BA102" s="386"/>
      <c r="BB102" s="386"/>
      <c r="BC102" s="386"/>
      <c r="BD102" s="386"/>
      <c r="BE102" s="386"/>
      <c r="BF102" s="386"/>
      <c r="BG102" s="386"/>
      <c r="BH102" s="387"/>
    </row>
    <row r="103" spans="1:60" ht="14.25" customHeight="1">
      <c r="A103" s="388"/>
      <c r="B103" s="389"/>
      <c r="C103" s="390"/>
      <c r="D103" s="391"/>
      <c r="E103" s="392"/>
      <c r="F103" s="392"/>
      <c r="G103" s="392"/>
      <c r="H103" s="392"/>
      <c r="I103" s="392"/>
      <c r="J103" s="392"/>
      <c r="K103" s="392"/>
      <c r="L103" s="392"/>
      <c r="M103" s="392"/>
      <c r="N103" s="392"/>
      <c r="O103" s="392"/>
      <c r="P103" s="392"/>
      <c r="Q103" s="392"/>
      <c r="R103" s="392"/>
      <c r="S103" s="392"/>
      <c r="T103" s="392"/>
      <c r="U103" s="392"/>
      <c r="V103" s="392"/>
      <c r="W103" s="392"/>
      <c r="X103" s="392"/>
      <c r="Y103" s="392"/>
      <c r="Z103" s="392"/>
      <c r="AA103" s="392"/>
      <c r="AB103" s="392"/>
      <c r="AC103" s="393"/>
      <c r="AD103" s="381"/>
      <c r="AE103" s="381"/>
      <c r="AF103" s="388"/>
      <c r="AG103" s="389"/>
      <c r="AH103" s="390"/>
      <c r="AI103" s="391"/>
      <c r="AJ103" s="392"/>
      <c r="AK103" s="392"/>
      <c r="AL103" s="392"/>
      <c r="AM103" s="392"/>
      <c r="AN103" s="392"/>
      <c r="AO103" s="392"/>
      <c r="AP103" s="392"/>
      <c r="AQ103" s="392"/>
      <c r="AR103" s="392"/>
      <c r="AS103" s="392"/>
      <c r="AT103" s="392"/>
      <c r="AU103" s="392"/>
      <c r="AV103" s="392"/>
      <c r="AW103" s="392"/>
      <c r="AX103" s="392"/>
      <c r="AY103" s="392"/>
      <c r="AZ103" s="392"/>
      <c r="BA103" s="392"/>
      <c r="BB103" s="392"/>
      <c r="BC103" s="392"/>
      <c r="BD103" s="392"/>
      <c r="BE103" s="392"/>
      <c r="BF103" s="392"/>
      <c r="BG103" s="392"/>
      <c r="BH103" s="393"/>
    </row>
    <row r="104" spans="1:60" ht="14.25" customHeight="1">
      <c r="A104" s="394"/>
      <c r="B104" s="394"/>
      <c r="C104" s="394"/>
      <c r="D104" s="394"/>
      <c r="E104" s="394"/>
      <c r="F104" s="394"/>
      <c r="G104" s="394"/>
      <c r="H104" s="394"/>
      <c r="I104" s="394"/>
      <c r="J104" s="394"/>
      <c r="K104" s="394"/>
      <c r="L104" s="394"/>
      <c r="M104" s="394"/>
      <c r="N104" s="394"/>
      <c r="O104" s="394"/>
      <c r="P104" s="394"/>
      <c r="Q104" s="394"/>
      <c r="R104" s="394"/>
      <c r="S104" s="394"/>
      <c r="T104" s="394"/>
      <c r="U104" s="394"/>
      <c r="V104" s="394"/>
      <c r="W104" s="394"/>
      <c r="X104" s="394"/>
      <c r="Y104" s="394"/>
      <c r="Z104" s="394"/>
      <c r="AA104" s="394"/>
      <c r="AB104" s="394"/>
      <c r="AC104" s="394"/>
      <c r="AD104" s="394"/>
      <c r="AE104" s="394"/>
      <c r="AF104" s="394"/>
      <c r="AG104" s="394"/>
      <c r="AH104" s="394"/>
      <c r="AI104" s="394"/>
      <c r="AJ104" s="394"/>
      <c r="AK104" s="394"/>
      <c r="AL104" s="394"/>
      <c r="AM104" s="394"/>
      <c r="AN104" s="394"/>
      <c r="AO104" s="394"/>
      <c r="AP104" s="394"/>
      <c r="AQ104" s="394"/>
      <c r="AR104" s="394"/>
      <c r="AS104" s="394"/>
      <c r="AT104" s="394"/>
      <c r="AU104" s="394"/>
      <c r="AV104" s="394"/>
      <c r="AW104" s="394"/>
      <c r="AX104" s="394"/>
      <c r="AY104" s="394"/>
      <c r="AZ104" s="394"/>
      <c r="BA104" s="394"/>
      <c r="BB104" s="394"/>
      <c r="BC104" s="394"/>
      <c r="BD104" s="394"/>
      <c r="BE104" s="394"/>
      <c r="BF104" s="394"/>
      <c r="BG104" s="394"/>
      <c r="BH104" s="394"/>
    </row>
    <row r="105" spans="1:60" ht="14.25" customHeight="1">
      <c r="A105" s="395" t="s">
        <v>128</v>
      </c>
      <c r="B105" s="395"/>
      <c r="C105" s="395"/>
      <c r="D105" s="395"/>
      <c r="E105" s="395"/>
      <c r="F105" s="395"/>
      <c r="G105" s="395"/>
      <c r="H105" s="395"/>
      <c r="I105" s="395"/>
      <c r="J105" s="395"/>
      <c r="K105" s="395"/>
      <c r="L105" s="395"/>
      <c r="M105" s="395"/>
      <c r="N105" s="395"/>
      <c r="O105" s="396"/>
      <c r="P105" s="397" t="s">
        <v>129</v>
      </c>
      <c r="Q105" s="397"/>
      <c r="R105" s="397"/>
      <c r="S105" s="397"/>
      <c r="T105" s="397"/>
      <c r="U105" s="397"/>
      <c r="V105" s="397"/>
      <c r="W105" s="397"/>
      <c r="X105" s="397"/>
      <c r="Y105" s="397"/>
      <c r="Z105" s="397"/>
      <c r="AA105" s="397"/>
      <c r="AB105" s="397"/>
      <c r="AC105" s="397"/>
      <c r="AD105" s="398"/>
      <c r="AE105" s="398"/>
      <c r="AF105" s="395" t="s">
        <v>128</v>
      </c>
      <c r="AG105" s="395"/>
      <c r="AH105" s="395"/>
      <c r="AI105" s="395"/>
      <c r="AJ105" s="395"/>
      <c r="AK105" s="395"/>
      <c r="AL105" s="395"/>
      <c r="AM105" s="395"/>
      <c r="AN105" s="395"/>
      <c r="AO105" s="395"/>
      <c r="AP105" s="395"/>
      <c r="AQ105" s="395"/>
      <c r="AR105" s="395"/>
      <c r="AS105" s="395"/>
      <c r="AT105" s="396"/>
      <c r="AU105" s="397" t="s">
        <v>129</v>
      </c>
      <c r="AV105" s="397"/>
      <c r="AW105" s="397"/>
      <c r="AX105" s="397"/>
      <c r="AY105" s="397"/>
      <c r="AZ105" s="397"/>
      <c r="BA105" s="397"/>
      <c r="BB105" s="397"/>
      <c r="BC105" s="397"/>
      <c r="BD105" s="397"/>
      <c r="BE105" s="397"/>
      <c r="BF105" s="397"/>
      <c r="BG105" s="397"/>
      <c r="BH105" s="397"/>
    </row>
    <row r="106" spans="1:60" ht="14.25" customHeight="1">
      <c r="A106" s="395"/>
      <c r="B106" s="395"/>
      <c r="C106" s="395"/>
      <c r="D106" s="395"/>
      <c r="E106" s="395"/>
      <c r="F106" s="395"/>
      <c r="G106" s="395"/>
      <c r="H106" s="395"/>
      <c r="I106" s="395"/>
      <c r="J106" s="395"/>
      <c r="K106" s="395"/>
      <c r="L106" s="395"/>
      <c r="M106" s="395"/>
      <c r="N106" s="395"/>
      <c r="O106" s="396"/>
      <c r="P106" s="397"/>
      <c r="Q106" s="397"/>
      <c r="R106" s="397"/>
      <c r="S106" s="397"/>
      <c r="T106" s="397"/>
      <c r="U106" s="397"/>
      <c r="V106" s="397"/>
      <c r="W106" s="397"/>
      <c r="X106" s="397"/>
      <c r="Y106" s="397"/>
      <c r="Z106" s="397"/>
      <c r="AA106" s="397"/>
      <c r="AB106" s="397"/>
      <c r="AC106" s="397"/>
      <c r="AD106" s="398"/>
      <c r="AE106" s="398"/>
      <c r="AF106" s="395"/>
      <c r="AG106" s="395"/>
      <c r="AH106" s="395"/>
      <c r="AI106" s="395"/>
      <c r="AJ106" s="395"/>
      <c r="AK106" s="395"/>
      <c r="AL106" s="395"/>
      <c r="AM106" s="395"/>
      <c r="AN106" s="395"/>
      <c r="AO106" s="395"/>
      <c r="AP106" s="395"/>
      <c r="AQ106" s="395"/>
      <c r="AR106" s="395"/>
      <c r="AS106" s="395"/>
      <c r="AT106" s="396"/>
      <c r="AU106" s="397"/>
      <c r="AV106" s="397"/>
      <c r="AW106" s="397"/>
      <c r="AX106" s="397"/>
      <c r="AY106" s="397"/>
      <c r="AZ106" s="397"/>
      <c r="BA106" s="397"/>
      <c r="BB106" s="397"/>
      <c r="BC106" s="397"/>
      <c r="BD106" s="397"/>
      <c r="BE106" s="397"/>
      <c r="BF106" s="397"/>
      <c r="BG106" s="397"/>
      <c r="BH106" s="397"/>
    </row>
    <row r="107" spans="1:60" ht="14.25" customHeight="1">
      <c r="A107" s="399" t="s">
        <v>130</v>
      </c>
      <c r="B107" s="400"/>
      <c r="C107" s="400"/>
      <c r="D107" s="400" t="s">
        <v>131</v>
      </c>
      <c r="E107" s="400"/>
      <c r="F107" s="400"/>
      <c r="G107" s="400"/>
      <c r="H107" s="400"/>
      <c r="I107" s="400"/>
      <c r="J107" s="400"/>
      <c r="K107" s="400"/>
      <c r="L107" s="400"/>
      <c r="M107" s="400"/>
      <c r="N107" s="400"/>
      <c r="O107" s="396"/>
      <c r="P107" s="399" t="s">
        <v>130</v>
      </c>
      <c r="Q107" s="400"/>
      <c r="R107" s="400"/>
      <c r="S107" s="400" t="s">
        <v>131</v>
      </c>
      <c r="T107" s="400"/>
      <c r="U107" s="400"/>
      <c r="V107" s="400"/>
      <c r="W107" s="400"/>
      <c r="X107" s="400"/>
      <c r="Y107" s="400"/>
      <c r="Z107" s="400"/>
      <c r="AA107" s="400"/>
      <c r="AB107" s="400"/>
      <c r="AC107" s="400"/>
      <c r="AD107" s="394"/>
      <c r="AE107" s="394"/>
      <c r="AF107" s="399" t="s">
        <v>130</v>
      </c>
      <c r="AG107" s="400"/>
      <c r="AH107" s="400"/>
      <c r="AI107" s="400" t="s">
        <v>131</v>
      </c>
      <c r="AJ107" s="400"/>
      <c r="AK107" s="400"/>
      <c r="AL107" s="400"/>
      <c r="AM107" s="400"/>
      <c r="AN107" s="400"/>
      <c r="AO107" s="400"/>
      <c r="AP107" s="400"/>
      <c r="AQ107" s="400"/>
      <c r="AR107" s="400"/>
      <c r="AS107" s="400"/>
      <c r="AT107" s="396"/>
      <c r="AU107" s="399" t="s">
        <v>130</v>
      </c>
      <c r="AV107" s="400"/>
      <c r="AW107" s="400"/>
      <c r="AX107" s="400" t="s">
        <v>131</v>
      </c>
      <c r="AY107" s="400"/>
      <c r="AZ107" s="400"/>
      <c r="BA107" s="400"/>
      <c r="BB107" s="400"/>
      <c r="BC107" s="400"/>
      <c r="BD107" s="400"/>
      <c r="BE107" s="400"/>
      <c r="BF107" s="400"/>
      <c r="BG107" s="400"/>
      <c r="BH107" s="400"/>
    </row>
    <row r="108" spans="1:60" ht="14.25" customHeight="1">
      <c r="A108" s="400"/>
      <c r="B108" s="400"/>
      <c r="C108" s="400"/>
      <c r="D108" s="400"/>
      <c r="E108" s="400"/>
      <c r="F108" s="400"/>
      <c r="G108" s="400"/>
      <c r="H108" s="400"/>
      <c r="I108" s="400"/>
      <c r="J108" s="400"/>
      <c r="K108" s="400"/>
      <c r="L108" s="400"/>
      <c r="M108" s="400"/>
      <c r="N108" s="400"/>
      <c r="O108" s="396"/>
      <c r="P108" s="400"/>
      <c r="Q108" s="400"/>
      <c r="R108" s="400"/>
      <c r="S108" s="400"/>
      <c r="T108" s="400"/>
      <c r="U108" s="400"/>
      <c r="V108" s="400"/>
      <c r="W108" s="400"/>
      <c r="X108" s="400"/>
      <c r="Y108" s="400"/>
      <c r="Z108" s="400"/>
      <c r="AA108" s="400"/>
      <c r="AB108" s="400"/>
      <c r="AC108" s="400"/>
      <c r="AD108" s="394"/>
      <c r="AE108" s="394"/>
      <c r="AF108" s="400"/>
      <c r="AG108" s="400"/>
      <c r="AH108" s="400"/>
      <c r="AI108" s="400"/>
      <c r="AJ108" s="400"/>
      <c r="AK108" s="400"/>
      <c r="AL108" s="400"/>
      <c r="AM108" s="400"/>
      <c r="AN108" s="400"/>
      <c r="AO108" s="400"/>
      <c r="AP108" s="400"/>
      <c r="AQ108" s="400"/>
      <c r="AR108" s="400"/>
      <c r="AS108" s="400"/>
      <c r="AT108" s="396"/>
      <c r="AU108" s="400"/>
      <c r="AV108" s="400"/>
      <c r="AW108" s="400"/>
      <c r="AX108" s="400"/>
      <c r="AY108" s="400"/>
      <c r="AZ108" s="400"/>
      <c r="BA108" s="400"/>
      <c r="BB108" s="400"/>
      <c r="BC108" s="400"/>
      <c r="BD108" s="400"/>
      <c r="BE108" s="400"/>
      <c r="BF108" s="400"/>
      <c r="BG108" s="400"/>
      <c r="BH108" s="400"/>
    </row>
    <row r="109" spans="1:60" ht="14.25" customHeight="1">
      <c r="A109" s="401"/>
      <c r="B109" s="401"/>
      <c r="C109" s="401"/>
      <c r="D109" s="401" t="str">
        <f>IF(A109="","",VLOOKUP(A109,ﾁｰﾑﾃﾞｰﾀ入力!C9:G208,5,0))</f>
        <v/>
      </c>
      <c r="E109" s="401"/>
      <c r="F109" s="401"/>
      <c r="G109" s="401"/>
      <c r="H109" s="401"/>
      <c r="I109" s="401"/>
      <c r="J109" s="401"/>
      <c r="K109" s="401"/>
      <c r="L109" s="401"/>
      <c r="M109" s="401"/>
      <c r="N109" s="401"/>
      <c r="O109" s="396"/>
      <c r="P109" s="401"/>
      <c r="Q109" s="401"/>
      <c r="R109" s="401"/>
      <c r="S109" s="401" t="str">
        <f>IF(P109="","",VLOOKUP(P109,ﾁｰﾑﾃﾞｰﾀ入力!C9:G208,5,0))</f>
        <v/>
      </c>
      <c r="T109" s="401"/>
      <c r="U109" s="401"/>
      <c r="V109" s="401"/>
      <c r="W109" s="401"/>
      <c r="X109" s="401"/>
      <c r="Y109" s="401"/>
      <c r="Z109" s="401"/>
      <c r="AA109" s="401"/>
      <c r="AB109" s="401"/>
      <c r="AC109" s="401"/>
      <c r="AD109" s="381"/>
      <c r="AE109" s="381"/>
      <c r="AF109" s="401"/>
      <c r="AG109" s="401"/>
      <c r="AH109" s="401"/>
      <c r="AI109" s="401" t="str">
        <f>IF(AF109="","",VLOOKUP(AF109,ﾁｰﾑﾃﾞｰﾀ入力!C9:G208,5,0))</f>
        <v/>
      </c>
      <c r="AJ109" s="401"/>
      <c r="AK109" s="401"/>
      <c r="AL109" s="401"/>
      <c r="AM109" s="401"/>
      <c r="AN109" s="401"/>
      <c r="AO109" s="401"/>
      <c r="AP109" s="401"/>
      <c r="AQ109" s="401"/>
      <c r="AR109" s="401"/>
      <c r="AS109" s="401"/>
      <c r="AT109" s="396"/>
      <c r="AU109" s="401"/>
      <c r="AV109" s="401"/>
      <c r="AW109" s="401"/>
      <c r="AX109" s="401" t="str">
        <f>IF(AU109="","",VLOOKUP(AU109,ﾁｰﾑﾃﾞｰﾀ入力!C9:G208,5,0))</f>
        <v/>
      </c>
      <c r="AY109" s="401"/>
      <c r="AZ109" s="401"/>
      <c r="BA109" s="401"/>
      <c r="BB109" s="401"/>
      <c r="BC109" s="401"/>
      <c r="BD109" s="401"/>
      <c r="BE109" s="401"/>
      <c r="BF109" s="401"/>
      <c r="BG109" s="401"/>
      <c r="BH109" s="401"/>
    </row>
    <row r="110" spans="1:60" ht="14.25" customHeight="1">
      <c r="A110" s="401"/>
      <c r="B110" s="401"/>
      <c r="C110" s="401"/>
      <c r="D110" s="401"/>
      <c r="E110" s="401"/>
      <c r="F110" s="401"/>
      <c r="G110" s="401"/>
      <c r="H110" s="401"/>
      <c r="I110" s="401"/>
      <c r="J110" s="401"/>
      <c r="K110" s="401"/>
      <c r="L110" s="401"/>
      <c r="M110" s="401"/>
      <c r="N110" s="401"/>
      <c r="O110" s="396"/>
      <c r="P110" s="401"/>
      <c r="Q110" s="401"/>
      <c r="R110" s="401"/>
      <c r="S110" s="401"/>
      <c r="T110" s="401"/>
      <c r="U110" s="401"/>
      <c r="V110" s="401"/>
      <c r="W110" s="401"/>
      <c r="X110" s="401"/>
      <c r="Y110" s="401"/>
      <c r="Z110" s="401"/>
      <c r="AA110" s="401"/>
      <c r="AB110" s="401"/>
      <c r="AC110" s="401"/>
      <c r="AD110" s="381"/>
      <c r="AE110" s="381"/>
      <c r="AF110" s="401"/>
      <c r="AG110" s="401"/>
      <c r="AH110" s="401"/>
      <c r="AI110" s="401"/>
      <c r="AJ110" s="401"/>
      <c r="AK110" s="401"/>
      <c r="AL110" s="401"/>
      <c r="AM110" s="401"/>
      <c r="AN110" s="401"/>
      <c r="AO110" s="401"/>
      <c r="AP110" s="401"/>
      <c r="AQ110" s="401"/>
      <c r="AR110" s="401"/>
      <c r="AS110" s="401"/>
      <c r="AT110" s="396"/>
      <c r="AU110" s="401"/>
      <c r="AV110" s="401"/>
      <c r="AW110" s="401"/>
      <c r="AX110" s="401"/>
      <c r="AY110" s="401"/>
      <c r="AZ110" s="401"/>
      <c r="BA110" s="401"/>
      <c r="BB110" s="401"/>
      <c r="BC110" s="401"/>
      <c r="BD110" s="401"/>
      <c r="BE110" s="401"/>
      <c r="BF110" s="401"/>
      <c r="BG110" s="401"/>
      <c r="BH110" s="401"/>
    </row>
    <row r="111" spans="1:60" ht="14.25" customHeight="1">
      <c r="A111" s="401"/>
      <c r="B111" s="401"/>
      <c r="C111" s="401"/>
      <c r="D111" s="401"/>
      <c r="E111" s="401"/>
      <c r="F111" s="401"/>
      <c r="G111" s="401"/>
      <c r="H111" s="401"/>
      <c r="I111" s="401"/>
      <c r="J111" s="401"/>
      <c r="K111" s="401"/>
      <c r="L111" s="401"/>
      <c r="M111" s="401"/>
      <c r="N111" s="401"/>
      <c r="O111" s="396"/>
      <c r="P111" s="401"/>
      <c r="Q111" s="401"/>
      <c r="R111" s="401"/>
      <c r="S111" s="401"/>
      <c r="T111" s="401"/>
      <c r="U111" s="401"/>
      <c r="V111" s="401"/>
      <c r="W111" s="401"/>
      <c r="X111" s="401"/>
      <c r="Y111" s="401"/>
      <c r="Z111" s="401"/>
      <c r="AA111" s="401"/>
      <c r="AB111" s="401"/>
      <c r="AC111" s="401"/>
      <c r="AD111" s="381"/>
      <c r="AE111" s="381"/>
      <c r="AF111" s="401"/>
      <c r="AG111" s="401"/>
      <c r="AH111" s="401"/>
      <c r="AI111" s="401"/>
      <c r="AJ111" s="401"/>
      <c r="AK111" s="401"/>
      <c r="AL111" s="401"/>
      <c r="AM111" s="401"/>
      <c r="AN111" s="401"/>
      <c r="AO111" s="401"/>
      <c r="AP111" s="401"/>
      <c r="AQ111" s="401"/>
      <c r="AR111" s="401"/>
      <c r="AS111" s="401"/>
      <c r="AT111" s="396"/>
      <c r="AU111" s="401"/>
      <c r="AV111" s="401"/>
      <c r="AW111" s="401"/>
      <c r="AX111" s="401"/>
      <c r="AY111" s="401"/>
      <c r="AZ111" s="401"/>
      <c r="BA111" s="401"/>
      <c r="BB111" s="401"/>
      <c r="BC111" s="401"/>
      <c r="BD111" s="401"/>
      <c r="BE111" s="401"/>
      <c r="BF111" s="401"/>
      <c r="BG111" s="401"/>
      <c r="BH111" s="401"/>
    </row>
    <row r="112" spans="1:60" ht="14.25" customHeight="1" thickBot="1">
      <c r="A112" s="402"/>
      <c r="B112" s="402"/>
      <c r="C112" s="402"/>
      <c r="D112" s="402"/>
      <c r="E112" s="402"/>
      <c r="F112" s="402"/>
      <c r="G112" s="402"/>
      <c r="H112" s="402"/>
      <c r="I112" s="402"/>
      <c r="J112" s="402"/>
      <c r="K112" s="402"/>
      <c r="L112" s="403" t="s">
        <v>132</v>
      </c>
      <c r="M112" s="403"/>
      <c r="N112" s="403"/>
      <c r="O112" s="403"/>
      <c r="P112" s="403"/>
      <c r="Q112" s="403"/>
      <c r="R112" s="403"/>
      <c r="S112" s="402"/>
      <c r="T112" s="402"/>
      <c r="U112" s="402"/>
      <c r="V112" s="402"/>
      <c r="W112" s="402"/>
      <c r="X112" s="402"/>
      <c r="Y112" s="402"/>
      <c r="Z112" s="402"/>
      <c r="AA112" s="402"/>
      <c r="AB112" s="402"/>
      <c r="AC112" s="402"/>
      <c r="AD112" s="396"/>
      <c r="AE112" s="396"/>
      <c r="AF112" s="402"/>
      <c r="AG112" s="402"/>
      <c r="AH112" s="402"/>
      <c r="AI112" s="402"/>
      <c r="AJ112" s="402"/>
      <c r="AK112" s="402"/>
      <c r="AL112" s="402"/>
      <c r="AM112" s="402"/>
      <c r="AN112" s="402"/>
      <c r="AO112" s="402"/>
      <c r="AP112" s="402"/>
      <c r="AQ112" s="403" t="s">
        <v>132</v>
      </c>
      <c r="AR112" s="403"/>
      <c r="AS112" s="403"/>
      <c r="AT112" s="403"/>
      <c r="AU112" s="403"/>
      <c r="AV112" s="403"/>
      <c r="AW112" s="403"/>
      <c r="AX112" s="402"/>
      <c r="AY112" s="402"/>
      <c r="AZ112" s="402"/>
      <c r="BA112" s="402"/>
      <c r="BB112" s="402"/>
      <c r="BC112" s="402"/>
      <c r="BD112" s="402"/>
      <c r="BE112" s="402"/>
      <c r="BF112" s="402"/>
      <c r="BG112" s="402"/>
      <c r="BH112" s="402"/>
    </row>
    <row r="113" spans="1:60" ht="14.25" customHeight="1" thickTop="1">
      <c r="A113" s="403" t="s">
        <v>133</v>
      </c>
      <c r="B113" s="403"/>
      <c r="C113" s="403"/>
      <c r="D113" s="403"/>
      <c r="E113" s="403"/>
      <c r="F113" s="403"/>
      <c r="G113" s="403"/>
      <c r="H113" s="403"/>
      <c r="I113" s="403"/>
      <c r="J113" s="403"/>
      <c r="K113" s="403"/>
      <c r="L113" s="403"/>
      <c r="M113" s="403"/>
      <c r="N113" s="403"/>
      <c r="O113" s="403"/>
      <c r="P113" s="403"/>
      <c r="Q113" s="403"/>
      <c r="R113" s="403"/>
      <c r="S113" s="403"/>
      <c r="T113" s="403"/>
      <c r="U113" s="403"/>
      <c r="V113" s="403"/>
      <c r="W113" s="403"/>
      <c r="X113" s="403"/>
      <c r="Y113" s="403"/>
      <c r="Z113" s="403"/>
      <c r="AA113" s="403"/>
      <c r="AB113" s="403"/>
      <c r="AC113" s="403"/>
      <c r="AD113" s="394"/>
      <c r="AE113" s="394"/>
      <c r="AF113" s="403" t="s">
        <v>133</v>
      </c>
      <c r="AG113" s="403"/>
      <c r="AH113" s="403"/>
      <c r="AI113" s="403"/>
      <c r="AJ113" s="403"/>
      <c r="AK113" s="403"/>
      <c r="AL113" s="403"/>
      <c r="AM113" s="403"/>
      <c r="AN113" s="403"/>
      <c r="AO113" s="403"/>
      <c r="AP113" s="403"/>
      <c r="AQ113" s="403"/>
      <c r="AR113" s="403"/>
      <c r="AS113" s="403"/>
      <c r="AT113" s="403"/>
      <c r="AU113" s="403"/>
      <c r="AV113" s="403"/>
      <c r="AW113" s="403"/>
      <c r="AX113" s="403"/>
      <c r="AY113" s="403"/>
      <c r="AZ113" s="403"/>
      <c r="BA113" s="403"/>
      <c r="BB113" s="403"/>
      <c r="BC113" s="403"/>
      <c r="BD113" s="403"/>
      <c r="BE113" s="403"/>
      <c r="BF113" s="403"/>
      <c r="BG113" s="403"/>
      <c r="BH113" s="403"/>
    </row>
    <row r="114" spans="1:60" ht="14.25" customHeight="1">
      <c r="A114" s="400" t="s">
        <v>134</v>
      </c>
      <c r="B114" s="400"/>
      <c r="C114" s="400"/>
      <c r="D114" s="400"/>
      <c r="E114" s="400"/>
      <c r="F114" s="400"/>
      <c r="G114" s="400"/>
      <c r="H114" s="400"/>
      <c r="I114" s="400"/>
      <c r="J114" s="400"/>
      <c r="K114" s="400"/>
      <c r="L114" s="400"/>
      <c r="M114" s="400"/>
      <c r="N114" s="400"/>
      <c r="O114" s="396"/>
      <c r="P114" s="400" t="s">
        <v>135</v>
      </c>
      <c r="Q114" s="400"/>
      <c r="R114" s="400"/>
      <c r="S114" s="400"/>
      <c r="T114" s="400"/>
      <c r="U114" s="400"/>
      <c r="V114" s="400"/>
      <c r="W114" s="400"/>
      <c r="X114" s="400"/>
      <c r="Y114" s="400"/>
      <c r="Z114" s="400"/>
      <c r="AA114" s="400"/>
      <c r="AB114" s="400"/>
      <c r="AC114" s="400"/>
      <c r="AD114" s="394"/>
      <c r="AE114" s="394"/>
      <c r="AF114" s="400" t="s">
        <v>134</v>
      </c>
      <c r="AG114" s="400"/>
      <c r="AH114" s="400"/>
      <c r="AI114" s="400"/>
      <c r="AJ114" s="400"/>
      <c r="AK114" s="400"/>
      <c r="AL114" s="400"/>
      <c r="AM114" s="400"/>
      <c r="AN114" s="400"/>
      <c r="AO114" s="400"/>
      <c r="AP114" s="400"/>
      <c r="AQ114" s="400"/>
      <c r="AR114" s="400"/>
      <c r="AS114" s="400"/>
      <c r="AT114" s="396"/>
      <c r="AU114" s="400" t="s">
        <v>135</v>
      </c>
      <c r="AV114" s="400"/>
      <c r="AW114" s="400"/>
      <c r="AX114" s="400"/>
      <c r="AY114" s="400"/>
      <c r="AZ114" s="400"/>
      <c r="BA114" s="400"/>
      <c r="BB114" s="400"/>
      <c r="BC114" s="400"/>
      <c r="BD114" s="400"/>
      <c r="BE114" s="400"/>
      <c r="BF114" s="400"/>
      <c r="BG114" s="400"/>
      <c r="BH114" s="400"/>
    </row>
    <row r="115" spans="1:60" ht="14.25" customHeight="1">
      <c r="A115" s="375"/>
      <c r="B115" s="376"/>
      <c r="C115" s="376"/>
      <c r="D115" s="376"/>
      <c r="E115" s="376"/>
      <c r="F115" s="376"/>
      <c r="G115" s="376"/>
      <c r="H115" s="376"/>
      <c r="I115" s="376"/>
      <c r="J115" s="376"/>
      <c r="K115" s="376"/>
      <c r="L115" s="376"/>
      <c r="M115" s="404"/>
      <c r="N115" s="405"/>
      <c r="O115" s="396"/>
      <c r="P115" s="400"/>
      <c r="Q115" s="400"/>
      <c r="R115" s="400"/>
      <c r="S115" s="400"/>
      <c r="T115" s="400"/>
      <c r="U115" s="400"/>
      <c r="V115" s="400"/>
      <c r="W115" s="400"/>
      <c r="X115" s="400"/>
      <c r="Y115" s="400"/>
      <c r="Z115" s="400"/>
      <c r="AA115" s="400"/>
      <c r="AB115" s="400"/>
      <c r="AC115" s="400"/>
      <c r="AD115" s="394"/>
      <c r="AE115" s="394"/>
      <c r="AF115" s="375"/>
      <c r="AG115" s="376"/>
      <c r="AH115" s="376"/>
      <c r="AI115" s="376"/>
      <c r="AJ115" s="376"/>
      <c r="AK115" s="376"/>
      <c r="AL115" s="376"/>
      <c r="AM115" s="376"/>
      <c r="AN115" s="376"/>
      <c r="AO115" s="376"/>
      <c r="AP115" s="376"/>
      <c r="AQ115" s="376"/>
      <c r="AR115" s="404"/>
      <c r="AS115" s="405"/>
      <c r="AT115" s="396"/>
      <c r="AU115" s="400"/>
      <c r="AV115" s="400"/>
      <c r="AW115" s="400"/>
      <c r="AX115" s="400"/>
      <c r="AY115" s="400"/>
      <c r="AZ115" s="400"/>
      <c r="BA115" s="400"/>
      <c r="BB115" s="400"/>
      <c r="BC115" s="400"/>
      <c r="BD115" s="400"/>
      <c r="BE115" s="400"/>
      <c r="BF115" s="400"/>
      <c r="BG115" s="400"/>
      <c r="BH115" s="400"/>
    </row>
    <row r="116" spans="1:60" ht="14.25" customHeight="1">
      <c r="A116" s="382"/>
      <c r="B116" s="383"/>
      <c r="C116" s="383"/>
      <c r="D116" s="383"/>
      <c r="E116" s="383"/>
      <c r="F116" s="383"/>
      <c r="G116" s="383"/>
      <c r="H116" s="383"/>
      <c r="I116" s="383"/>
      <c r="J116" s="383"/>
      <c r="K116" s="383"/>
      <c r="L116" s="383"/>
      <c r="M116" s="403" t="s">
        <v>136</v>
      </c>
      <c r="N116" s="406"/>
      <c r="O116" s="396"/>
      <c r="P116" s="400"/>
      <c r="Q116" s="400"/>
      <c r="R116" s="400"/>
      <c r="S116" s="400"/>
      <c r="T116" s="400"/>
      <c r="U116" s="400"/>
      <c r="V116" s="400"/>
      <c r="W116" s="400"/>
      <c r="X116" s="400"/>
      <c r="Y116" s="400"/>
      <c r="Z116" s="400"/>
      <c r="AA116" s="400"/>
      <c r="AB116" s="400"/>
      <c r="AC116" s="400"/>
      <c r="AD116" s="394"/>
      <c r="AE116" s="394"/>
      <c r="AF116" s="382"/>
      <c r="AG116" s="383"/>
      <c r="AH116" s="383"/>
      <c r="AI116" s="383"/>
      <c r="AJ116" s="383"/>
      <c r="AK116" s="383"/>
      <c r="AL116" s="383"/>
      <c r="AM116" s="383"/>
      <c r="AN116" s="383"/>
      <c r="AO116" s="383"/>
      <c r="AP116" s="383"/>
      <c r="AQ116" s="383"/>
      <c r="AR116" s="403" t="s">
        <v>136</v>
      </c>
      <c r="AS116" s="406"/>
      <c r="AT116" s="396"/>
      <c r="AU116" s="400"/>
      <c r="AV116" s="400"/>
      <c r="AW116" s="400"/>
      <c r="AX116" s="400"/>
      <c r="AY116" s="400"/>
      <c r="AZ116" s="400"/>
      <c r="BA116" s="400"/>
      <c r="BB116" s="400"/>
      <c r="BC116" s="400"/>
      <c r="BD116" s="400"/>
      <c r="BE116" s="400"/>
      <c r="BF116" s="400"/>
      <c r="BG116" s="400"/>
      <c r="BH116" s="400"/>
    </row>
    <row r="117" spans="1:60" ht="14.25" customHeight="1">
      <c r="A117" s="388"/>
      <c r="B117" s="389"/>
      <c r="C117" s="389"/>
      <c r="D117" s="389"/>
      <c r="E117" s="389"/>
      <c r="F117" s="389"/>
      <c r="G117" s="389"/>
      <c r="H117" s="389"/>
      <c r="I117" s="389"/>
      <c r="J117" s="389"/>
      <c r="K117" s="389"/>
      <c r="L117" s="389"/>
      <c r="M117" s="407" t="s">
        <v>137</v>
      </c>
      <c r="N117" s="408"/>
      <c r="O117" s="396"/>
      <c r="P117" s="400"/>
      <c r="Q117" s="400"/>
      <c r="R117" s="400"/>
      <c r="S117" s="400"/>
      <c r="T117" s="400"/>
      <c r="U117" s="400"/>
      <c r="V117" s="400"/>
      <c r="W117" s="400"/>
      <c r="X117" s="400"/>
      <c r="Y117" s="400"/>
      <c r="Z117" s="400"/>
      <c r="AA117" s="400"/>
      <c r="AB117" s="400"/>
      <c r="AC117" s="400"/>
      <c r="AD117" s="394"/>
      <c r="AE117" s="394"/>
      <c r="AF117" s="388"/>
      <c r="AG117" s="389"/>
      <c r="AH117" s="389"/>
      <c r="AI117" s="389"/>
      <c r="AJ117" s="389"/>
      <c r="AK117" s="389"/>
      <c r="AL117" s="389"/>
      <c r="AM117" s="389"/>
      <c r="AN117" s="389"/>
      <c r="AO117" s="389"/>
      <c r="AP117" s="389"/>
      <c r="AQ117" s="389"/>
      <c r="AR117" s="407" t="s">
        <v>137</v>
      </c>
      <c r="AS117" s="408"/>
      <c r="AT117" s="396"/>
      <c r="AU117" s="400"/>
      <c r="AV117" s="400"/>
      <c r="AW117" s="400"/>
      <c r="AX117" s="400"/>
      <c r="AY117" s="400"/>
      <c r="AZ117" s="400"/>
      <c r="BA117" s="400"/>
      <c r="BB117" s="400"/>
      <c r="BC117" s="400"/>
      <c r="BD117" s="400"/>
      <c r="BE117" s="400"/>
      <c r="BF117" s="400"/>
      <c r="BG117" s="400"/>
      <c r="BH117" s="400"/>
    </row>
    <row r="118" spans="1:60" ht="14.25" customHeight="1">
      <c r="A118" s="409" t="s">
        <v>138</v>
      </c>
      <c r="B118" s="409"/>
      <c r="C118" s="409"/>
      <c r="D118" s="409"/>
      <c r="E118" s="409"/>
      <c r="F118" s="409"/>
      <c r="G118" s="409"/>
      <c r="H118" s="409"/>
      <c r="I118" s="409"/>
      <c r="J118" s="409"/>
      <c r="K118" s="409"/>
      <c r="L118" s="409"/>
      <c r="M118" s="410" t="s">
        <v>139</v>
      </c>
      <c r="N118" s="410"/>
      <c r="O118" s="410"/>
      <c r="P118" s="410"/>
      <c r="Q118" s="410"/>
      <c r="R118" s="396"/>
      <c r="S118" s="396"/>
      <c r="T118" s="396"/>
      <c r="U118" s="396"/>
      <c r="V118" s="396"/>
      <c r="W118" s="396"/>
      <c r="X118" s="396"/>
      <c r="Y118" s="396"/>
      <c r="Z118" s="396"/>
      <c r="AA118" s="396"/>
      <c r="AB118" s="396"/>
      <c r="AC118" s="396"/>
      <c r="AD118" s="396"/>
      <c r="AE118" s="396"/>
      <c r="AF118" s="409" t="s">
        <v>138</v>
      </c>
      <c r="AG118" s="409"/>
      <c r="AH118" s="409"/>
      <c r="AI118" s="409"/>
      <c r="AJ118" s="409"/>
      <c r="AK118" s="409"/>
      <c r="AL118" s="409"/>
      <c r="AM118" s="409"/>
      <c r="AN118" s="409"/>
      <c r="AO118" s="409"/>
      <c r="AP118" s="409"/>
      <c r="AQ118" s="409"/>
      <c r="AR118" s="410" t="s">
        <v>139</v>
      </c>
      <c r="AS118" s="410"/>
      <c r="AT118" s="410"/>
      <c r="AU118" s="410"/>
      <c r="AV118" s="410"/>
      <c r="AW118" s="396"/>
      <c r="AX118" s="396"/>
      <c r="AY118" s="396"/>
      <c r="AZ118" s="396"/>
      <c r="BA118" s="396"/>
      <c r="BB118" s="396"/>
      <c r="BC118" s="396"/>
      <c r="BD118" s="396"/>
      <c r="BE118" s="396"/>
      <c r="BF118" s="396"/>
      <c r="BG118" s="396"/>
      <c r="BH118" s="396"/>
    </row>
    <row r="119" spans="1:60" ht="14.25" customHeight="1">
      <c r="A119" s="409"/>
      <c r="B119" s="409"/>
      <c r="C119" s="409"/>
      <c r="D119" s="409"/>
      <c r="E119" s="409"/>
      <c r="F119" s="409"/>
      <c r="G119" s="409"/>
      <c r="H119" s="409"/>
      <c r="I119" s="409"/>
      <c r="J119" s="409"/>
      <c r="K119" s="409"/>
      <c r="L119" s="409"/>
      <c r="M119" s="410"/>
      <c r="N119" s="410"/>
      <c r="O119" s="410"/>
      <c r="P119" s="410"/>
      <c r="Q119" s="410"/>
      <c r="R119" s="411"/>
      <c r="S119" s="412"/>
      <c r="T119" s="411"/>
      <c r="U119" s="411"/>
      <c r="V119" s="411"/>
      <c r="W119" s="411"/>
      <c r="X119" s="411"/>
      <c r="Y119" s="411"/>
      <c r="Z119" s="411"/>
      <c r="AA119" s="411"/>
      <c r="AB119" s="411"/>
      <c r="AC119" s="411"/>
      <c r="AD119" s="396"/>
      <c r="AE119" s="396"/>
      <c r="AF119" s="409"/>
      <c r="AG119" s="409"/>
      <c r="AH119" s="409"/>
      <c r="AI119" s="409"/>
      <c r="AJ119" s="409"/>
      <c r="AK119" s="409"/>
      <c r="AL119" s="409"/>
      <c r="AM119" s="409"/>
      <c r="AN119" s="409"/>
      <c r="AO119" s="409"/>
      <c r="AP119" s="409"/>
      <c r="AQ119" s="409"/>
      <c r="AR119" s="410"/>
      <c r="AS119" s="410"/>
      <c r="AT119" s="410"/>
      <c r="AU119" s="410"/>
      <c r="AV119" s="410"/>
      <c r="AW119" s="411"/>
      <c r="AX119" s="412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</row>
    <row r="120" spans="1:60" ht="33.75" customHeight="1">
      <c r="A120" s="413"/>
      <c r="B120" s="394"/>
      <c r="C120" s="394"/>
      <c r="D120" s="394"/>
      <c r="E120" s="394"/>
      <c r="F120" s="394"/>
      <c r="G120" s="396"/>
      <c r="H120" s="396"/>
      <c r="I120" s="396"/>
      <c r="J120" s="396"/>
      <c r="K120" s="396"/>
      <c r="L120" s="396"/>
      <c r="M120" s="396"/>
      <c r="N120" s="396"/>
      <c r="O120" s="396"/>
      <c r="P120" s="396"/>
      <c r="Q120" s="396"/>
      <c r="R120" s="396"/>
      <c r="T120" s="414"/>
      <c r="U120" s="414"/>
      <c r="V120" s="414"/>
      <c r="W120" s="414"/>
      <c r="X120" s="414"/>
      <c r="Y120" s="414"/>
      <c r="Z120" s="414"/>
      <c r="AA120" s="414"/>
      <c r="AB120" s="414"/>
      <c r="AC120" s="414"/>
      <c r="AD120" s="415"/>
      <c r="AE120" s="416"/>
      <c r="AF120" s="396"/>
      <c r="AG120" s="396"/>
      <c r="AH120" s="396"/>
      <c r="AI120" s="396"/>
      <c r="AJ120" s="396"/>
      <c r="AK120" s="396"/>
      <c r="AL120" s="396"/>
      <c r="AM120" s="396"/>
      <c r="AN120" s="396"/>
      <c r="AO120" s="396"/>
      <c r="AP120" s="396"/>
      <c r="AQ120" s="396"/>
      <c r="AR120" s="396"/>
      <c r="AS120" s="396"/>
      <c r="AT120" s="396"/>
      <c r="AU120" s="396"/>
      <c r="AV120" s="396"/>
      <c r="AW120" s="396"/>
      <c r="AX120" s="396"/>
      <c r="AY120" s="396"/>
      <c r="AZ120" s="396"/>
      <c r="BA120" s="396"/>
      <c r="BB120" s="396"/>
      <c r="BC120" s="396"/>
      <c r="BD120" s="396"/>
      <c r="BE120" s="396"/>
      <c r="BF120" s="396"/>
      <c r="BG120" s="404"/>
      <c r="BH120" s="417"/>
    </row>
    <row r="121" spans="1:60" ht="33.75" customHeight="1">
      <c r="A121" s="396"/>
      <c r="B121" s="396"/>
      <c r="C121" s="396"/>
      <c r="D121" s="396"/>
      <c r="E121" s="396"/>
      <c r="F121" s="396"/>
      <c r="G121" s="396"/>
      <c r="H121" s="396"/>
      <c r="I121" s="396"/>
      <c r="J121" s="396"/>
      <c r="K121" s="396"/>
      <c r="L121" s="396"/>
      <c r="M121" s="396"/>
      <c r="N121" s="396"/>
      <c r="O121" s="396"/>
      <c r="P121" s="396"/>
      <c r="Q121" s="396"/>
      <c r="R121" s="396"/>
      <c r="S121" s="396"/>
      <c r="T121" s="396"/>
      <c r="U121" s="396"/>
      <c r="V121" s="396"/>
      <c r="W121" s="396"/>
      <c r="X121" s="396"/>
      <c r="Y121" s="396"/>
      <c r="Z121" s="396"/>
      <c r="AA121" s="396"/>
      <c r="AB121" s="396"/>
      <c r="AC121" s="396"/>
      <c r="AD121" s="418"/>
      <c r="AE121" s="419"/>
      <c r="AF121" s="396"/>
      <c r="AG121" s="396"/>
      <c r="AH121" s="396"/>
      <c r="AI121" s="396"/>
      <c r="AJ121" s="396"/>
      <c r="AK121" s="396"/>
      <c r="AL121" s="396"/>
      <c r="AM121" s="396"/>
      <c r="AN121" s="396"/>
      <c r="AO121" s="396"/>
      <c r="AP121" s="396"/>
      <c r="AQ121" s="396"/>
      <c r="AR121" s="396"/>
      <c r="AS121" s="396"/>
      <c r="AT121" s="396"/>
      <c r="AU121" s="396"/>
      <c r="AV121" s="396"/>
      <c r="AW121" s="396"/>
      <c r="AX121" s="396"/>
      <c r="AY121" s="396"/>
      <c r="AZ121" s="396"/>
      <c r="BA121" s="396"/>
      <c r="BB121" s="396"/>
      <c r="BC121" s="396"/>
      <c r="BD121" s="396"/>
      <c r="BE121" s="396"/>
      <c r="BF121" s="396"/>
      <c r="BG121" s="396"/>
      <c r="BH121" s="396"/>
    </row>
    <row r="122" spans="1:60" ht="14.25" customHeight="1">
      <c r="A122" s="365" t="s">
        <v>124</v>
      </c>
      <c r="B122" s="365"/>
      <c r="C122" s="365"/>
      <c r="D122" s="365"/>
      <c r="E122" s="365"/>
      <c r="F122" s="365"/>
      <c r="G122" s="365"/>
      <c r="H122" s="365"/>
      <c r="I122" s="365"/>
      <c r="J122" s="365"/>
      <c r="K122" s="366" t="s">
        <v>125</v>
      </c>
      <c r="L122" s="366"/>
      <c r="M122" s="366"/>
      <c r="N122" s="366"/>
      <c r="O122" s="366"/>
      <c r="P122" s="366"/>
      <c r="Q122" s="366"/>
      <c r="R122" s="366"/>
      <c r="S122" s="366"/>
      <c r="T122" s="367"/>
      <c r="U122" s="367"/>
      <c r="V122" s="367"/>
      <c r="W122" s="367"/>
      <c r="X122" s="367"/>
      <c r="Y122" s="367"/>
      <c r="Z122" s="367"/>
      <c r="AA122" s="367"/>
      <c r="AB122" s="367"/>
      <c r="AC122" s="367"/>
      <c r="AD122" s="368"/>
      <c r="AE122" s="368"/>
      <c r="AF122" s="365" t="s">
        <v>124</v>
      </c>
      <c r="AG122" s="365"/>
      <c r="AH122" s="365"/>
      <c r="AI122" s="365"/>
      <c r="AJ122" s="365"/>
      <c r="AK122" s="365"/>
      <c r="AL122" s="365"/>
      <c r="AM122" s="365"/>
      <c r="AN122" s="365"/>
      <c r="AO122" s="365"/>
      <c r="AP122" s="366" t="s">
        <v>125</v>
      </c>
      <c r="AQ122" s="366"/>
      <c r="AR122" s="366"/>
      <c r="AS122" s="366"/>
      <c r="AT122" s="366"/>
      <c r="AU122" s="366"/>
      <c r="AV122" s="366"/>
      <c r="AW122" s="366"/>
      <c r="AX122" s="366"/>
      <c r="AY122" s="367"/>
      <c r="AZ122" s="367"/>
      <c r="BA122" s="367"/>
      <c r="BB122" s="367"/>
      <c r="BC122" s="367"/>
      <c r="BD122" s="367"/>
      <c r="BE122" s="367"/>
      <c r="BF122" s="367"/>
      <c r="BG122" s="367"/>
      <c r="BH122" s="367"/>
    </row>
    <row r="123" spans="1:60" ht="14.25" customHeight="1">
      <c r="A123" s="365"/>
      <c r="B123" s="365"/>
      <c r="C123" s="365"/>
      <c r="D123" s="365"/>
      <c r="E123" s="365"/>
      <c r="F123" s="365"/>
      <c r="G123" s="365"/>
      <c r="H123" s="365"/>
      <c r="I123" s="365"/>
      <c r="J123" s="365"/>
      <c r="K123" s="366"/>
      <c r="L123" s="366"/>
      <c r="M123" s="366"/>
      <c r="N123" s="366"/>
      <c r="O123" s="366"/>
      <c r="P123" s="366"/>
      <c r="Q123" s="366"/>
      <c r="R123" s="366"/>
      <c r="S123" s="366"/>
      <c r="T123" s="367"/>
      <c r="U123" s="367"/>
      <c r="V123" s="367"/>
      <c r="W123" s="367"/>
      <c r="X123" s="367"/>
      <c r="Y123" s="367"/>
      <c r="Z123" s="367"/>
      <c r="AA123" s="367"/>
      <c r="AB123" s="367"/>
      <c r="AC123" s="367"/>
      <c r="AD123" s="368"/>
      <c r="AE123" s="368"/>
      <c r="AF123" s="365"/>
      <c r="AG123" s="365"/>
      <c r="AH123" s="365"/>
      <c r="AI123" s="365"/>
      <c r="AJ123" s="365"/>
      <c r="AK123" s="365"/>
      <c r="AL123" s="365"/>
      <c r="AM123" s="365"/>
      <c r="AN123" s="365"/>
      <c r="AO123" s="365"/>
      <c r="AP123" s="366"/>
      <c r="AQ123" s="366"/>
      <c r="AR123" s="366"/>
      <c r="AS123" s="366"/>
      <c r="AT123" s="366"/>
      <c r="AU123" s="366"/>
      <c r="AV123" s="366"/>
      <c r="AW123" s="366"/>
      <c r="AX123" s="366"/>
      <c r="AY123" s="367"/>
      <c r="AZ123" s="367"/>
      <c r="BA123" s="367"/>
      <c r="BB123" s="367"/>
      <c r="BC123" s="367"/>
      <c r="BD123" s="367"/>
      <c r="BE123" s="367"/>
      <c r="BF123" s="367"/>
      <c r="BG123" s="367"/>
      <c r="BH123" s="367"/>
    </row>
    <row r="124" spans="1:60" ht="14.25" customHeight="1">
      <c r="A124" s="371" t="str">
        <f>IF(A3="","",A3)</f>
        <v/>
      </c>
      <c r="B124" s="371"/>
      <c r="C124" s="371"/>
      <c r="D124" s="371"/>
      <c r="E124" s="371"/>
      <c r="F124" s="371"/>
      <c r="G124" s="371"/>
      <c r="H124" s="371"/>
      <c r="I124" s="371"/>
      <c r="J124" s="371"/>
      <c r="K124" s="371"/>
      <c r="L124" s="371"/>
      <c r="M124" s="371"/>
      <c r="N124" s="372" t="s">
        <v>126</v>
      </c>
      <c r="O124" s="372"/>
      <c r="P124" s="372"/>
      <c r="Q124" s="373" t="str">
        <f>IF(Q3="","",Q3)</f>
        <v/>
      </c>
      <c r="R124" s="373"/>
      <c r="S124" s="373"/>
      <c r="T124" s="373"/>
      <c r="U124" s="373"/>
      <c r="V124" s="373"/>
      <c r="W124" s="373"/>
      <c r="X124" s="373"/>
      <c r="Y124" s="373"/>
      <c r="Z124" s="373"/>
      <c r="AA124" s="373"/>
      <c r="AB124" s="373"/>
      <c r="AC124" s="373"/>
      <c r="AD124" s="374"/>
      <c r="AE124" s="374"/>
      <c r="AF124" s="371" t="str">
        <f>IF(A3="","",A3)</f>
        <v/>
      </c>
      <c r="AG124" s="371"/>
      <c r="AH124" s="371"/>
      <c r="AI124" s="371"/>
      <c r="AJ124" s="371"/>
      <c r="AK124" s="371"/>
      <c r="AL124" s="371"/>
      <c r="AM124" s="371"/>
      <c r="AN124" s="371"/>
      <c r="AO124" s="371"/>
      <c r="AP124" s="371"/>
      <c r="AQ124" s="371"/>
      <c r="AR124" s="371"/>
      <c r="AS124" s="372" t="s">
        <v>126</v>
      </c>
      <c r="AT124" s="372"/>
      <c r="AU124" s="372"/>
      <c r="AV124" s="373" t="str">
        <f>IF(Q3="","",Q3)</f>
        <v/>
      </c>
      <c r="AW124" s="373"/>
      <c r="AX124" s="373"/>
      <c r="AY124" s="373"/>
      <c r="AZ124" s="373"/>
      <c r="BA124" s="373"/>
      <c r="BB124" s="373"/>
      <c r="BC124" s="373"/>
      <c r="BD124" s="373"/>
      <c r="BE124" s="373"/>
      <c r="BF124" s="373"/>
      <c r="BG124" s="373"/>
      <c r="BH124" s="373"/>
    </row>
    <row r="125" spans="1:60" ht="14.25" customHeight="1">
      <c r="A125" s="371"/>
      <c r="B125" s="371"/>
      <c r="C125" s="371"/>
      <c r="D125" s="371"/>
      <c r="E125" s="371"/>
      <c r="F125" s="371"/>
      <c r="G125" s="371"/>
      <c r="H125" s="371"/>
      <c r="I125" s="371"/>
      <c r="J125" s="371"/>
      <c r="K125" s="371"/>
      <c r="L125" s="371"/>
      <c r="M125" s="371"/>
      <c r="N125" s="372"/>
      <c r="O125" s="372"/>
      <c r="P125" s="372"/>
      <c r="Q125" s="373"/>
      <c r="R125" s="373"/>
      <c r="S125" s="373"/>
      <c r="T125" s="373"/>
      <c r="U125" s="373"/>
      <c r="V125" s="373"/>
      <c r="W125" s="373"/>
      <c r="X125" s="373"/>
      <c r="Y125" s="373"/>
      <c r="Z125" s="373"/>
      <c r="AA125" s="373"/>
      <c r="AB125" s="373"/>
      <c r="AC125" s="373"/>
      <c r="AD125" s="374"/>
      <c r="AE125" s="374"/>
      <c r="AF125" s="371"/>
      <c r="AG125" s="371"/>
      <c r="AH125" s="371"/>
      <c r="AI125" s="371"/>
      <c r="AJ125" s="371"/>
      <c r="AK125" s="371"/>
      <c r="AL125" s="371"/>
      <c r="AM125" s="371"/>
      <c r="AN125" s="371"/>
      <c r="AO125" s="371"/>
      <c r="AP125" s="371"/>
      <c r="AQ125" s="371"/>
      <c r="AR125" s="371"/>
      <c r="AS125" s="372"/>
      <c r="AT125" s="372"/>
      <c r="AU125" s="372"/>
      <c r="AV125" s="373"/>
      <c r="AW125" s="373"/>
      <c r="AX125" s="373"/>
      <c r="AY125" s="373"/>
      <c r="AZ125" s="373"/>
      <c r="BA125" s="373"/>
      <c r="BB125" s="373"/>
      <c r="BC125" s="373"/>
      <c r="BD125" s="373"/>
      <c r="BE125" s="373"/>
      <c r="BF125" s="373"/>
      <c r="BG125" s="373"/>
      <c r="BH125" s="373"/>
    </row>
    <row r="126" spans="1:60" ht="14.25" customHeight="1">
      <c r="A126" s="375" t="s">
        <v>127</v>
      </c>
      <c r="B126" s="376"/>
      <c r="C126" s="377"/>
      <c r="D126" s="378" t="str">
        <f>IF(D5="","",D5)</f>
        <v>○立○○○○高等学校</v>
      </c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80"/>
      <c r="AD126" s="381"/>
      <c r="AE126" s="381"/>
      <c r="AF126" s="375" t="s">
        <v>127</v>
      </c>
      <c r="AG126" s="376"/>
      <c r="AH126" s="377"/>
      <c r="AI126" s="378" t="str">
        <f>IF(D5="","",D5)</f>
        <v>○立○○○○高等学校</v>
      </c>
      <c r="AJ126" s="379"/>
      <c r="AK126" s="379"/>
      <c r="AL126" s="379"/>
      <c r="AM126" s="379"/>
      <c r="AN126" s="379"/>
      <c r="AO126" s="379"/>
      <c r="AP126" s="379"/>
      <c r="AQ126" s="379"/>
      <c r="AR126" s="379"/>
      <c r="AS126" s="379"/>
      <c r="AT126" s="379"/>
      <c r="AU126" s="379"/>
      <c r="AV126" s="379"/>
      <c r="AW126" s="379"/>
      <c r="AX126" s="379"/>
      <c r="AY126" s="379"/>
      <c r="AZ126" s="379"/>
      <c r="BA126" s="379"/>
      <c r="BB126" s="379"/>
      <c r="BC126" s="379"/>
      <c r="BD126" s="379"/>
      <c r="BE126" s="379"/>
      <c r="BF126" s="379"/>
      <c r="BG126" s="379"/>
      <c r="BH126" s="380"/>
    </row>
    <row r="127" spans="1:60" ht="14.25" customHeight="1">
      <c r="A127" s="382"/>
      <c r="B127" s="383"/>
      <c r="C127" s="384"/>
      <c r="D127" s="385"/>
      <c r="E127" s="386"/>
      <c r="F127" s="386"/>
      <c r="G127" s="386"/>
      <c r="H127" s="386"/>
      <c r="I127" s="386"/>
      <c r="J127" s="386"/>
      <c r="K127" s="386"/>
      <c r="L127" s="386"/>
      <c r="M127" s="386"/>
      <c r="N127" s="386"/>
      <c r="O127" s="386"/>
      <c r="P127" s="386"/>
      <c r="Q127" s="386"/>
      <c r="R127" s="386"/>
      <c r="S127" s="386"/>
      <c r="T127" s="386"/>
      <c r="U127" s="386"/>
      <c r="V127" s="386"/>
      <c r="W127" s="386"/>
      <c r="X127" s="386"/>
      <c r="Y127" s="386"/>
      <c r="Z127" s="386"/>
      <c r="AA127" s="386"/>
      <c r="AB127" s="386"/>
      <c r="AC127" s="387"/>
      <c r="AD127" s="381"/>
      <c r="AE127" s="381"/>
      <c r="AF127" s="382"/>
      <c r="AG127" s="383"/>
      <c r="AH127" s="384"/>
      <c r="AI127" s="385"/>
      <c r="AJ127" s="386"/>
      <c r="AK127" s="386"/>
      <c r="AL127" s="386"/>
      <c r="AM127" s="386"/>
      <c r="AN127" s="386"/>
      <c r="AO127" s="386"/>
      <c r="AP127" s="386"/>
      <c r="AQ127" s="386"/>
      <c r="AR127" s="386"/>
      <c r="AS127" s="386"/>
      <c r="AT127" s="386"/>
      <c r="AU127" s="386"/>
      <c r="AV127" s="386"/>
      <c r="AW127" s="386"/>
      <c r="AX127" s="386"/>
      <c r="AY127" s="386"/>
      <c r="AZ127" s="386"/>
      <c r="BA127" s="386"/>
      <c r="BB127" s="386"/>
      <c r="BC127" s="386"/>
      <c r="BD127" s="386"/>
      <c r="BE127" s="386"/>
      <c r="BF127" s="386"/>
      <c r="BG127" s="386"/>
      <c r="BH127" s="387"/>
    </row>
    <row r="128" spans="1:60" ht="14.25" customHeight="1">
      <c r="A128" s="388"/>
      <c r="B128" s="389"/>
      <c r="C128" s="390"/>
      <c r="D128" s="391"/>
      <c r="E128" s="392"/>
      <c r="F128" s="392"/>
      <c r="G128" s="392"/>
      <c r="H128" s="392"/>
      <c r="I128" s="392"/>
      <c r="J128" s="392"/>
      <c r="K128" s="392"/>
      <c r="L128" s="392"/>
      <c r="M128" s="392"/>
      <c r="N128" s="392"/>
      <c r="O128" s="392"/>
      <c r="P128" s="392"/>
      <c r="Q128" s="392"/>
      <c r="R128" s="392"/>
      <c r="S128" s="392"/>
      <c r="T128" s="392"/>
      <c r="U128" s="392"/>
      <c r="V128" s="392"/>
      <c r="W128" s="392"/>
      <c r="X128" s="392"/>
      <c r="Y128" s="392"/>
      <c r="Z128" s="392"/>
      <c r="AA128" s="392"/>
      <c r="AB128" s="392"/>
      <c r="AC128" s="393"/>
      <c r="AD128" s="381"/>
      <c r="AE128" s="381"/>
      <c r="AF128" s="388"/>
      <c r="AG128" s="389"/>
      <c r="AH128" s="390"/>
      <c r="AI128" s="391"/>
      <c r="AJ128" s="392"/>
      <c r="AK128" s="392"/>
      <c r="AL128" s="392"/>
      <c r="AM128" s="392"/>
      <c r="AN128" s="392"/>
      <c r="AO128" s="392"/>
      <c r="AP128" s="392"/>
      <c r="AQ128" s="392"/>
      <c r="AR128" s="392"/>
      <c r="AS128" s="392"/>
      <c r="AT128" s="392"/>
      <c r="AU128" s="392"/>
      <c r="AV128" s="392"/>
      <c r="AW128" s="392"/>
      <c r="AX128" s="392"/>
      <c r="AY128" s="392"/>
      <c r="AZ128" s="392"/>
      <c r="BA128" s="392"/>
      <c r="BB128" s="392"/>
      <c r="BC128" s="392"/>
      <c r="BD128" s="392"/>
      <c r="BE128" s="392"/>
      <c r="BF128" s="392"/>
      <c r="BG128" s="392"/>
      <c r="BH128" s="393"/>
    </row>
    <row r="129" spans="1:60" ht="14.25" customHeight="1">
      <c r="A129" s="394"/>
      <c r="B129" s="394"/>
      <c r="C129" s="394"/>
      <c r="D129" s="394"/>
      <c r="E129" s="394"/>
      <c r="F129" s="394"/>
      <c r="G129" s="394"/>
      <c r="H129" s="394"/>
      <c r="I129" s="394"/>
      <c r="J129" s="394"/>
      <c r="K129" s="394"/>
      <c r="L129" s="394"/>
      <c r="M129" s="394"/>
      <c r="N129" s="394"/>
      <c r="O129" s="394"/>
      <c r="P129" s="394"/>
      <c r="Q129" s="394"/>
      <c r="R129" s="394"/>
      <c r="S129" s="394"/>
      <c r="T129" s="394"/>
      <c r="U129" s="394"/>
      <c r="V129" s="394"/>
      <c r="W129" s="394"/>
      <c r="X129" s="394"/>
      <c r="Y129" s="394"/>
      <c r="Z129" s="394"/>
      <c r="AA129" s="394"/>
      <c r="AB129" s="394"/>
      <c r="AC129" s="394"/>
      <c r="AD129" s="394"/>
      <c r="AE129" s="394"/>
      <c r="AF129" s="394"/>
      <c r="AG129" s="394"/>
      <c r="AH129" s="394"/>
      <c r="AI129" s="394"/>
      <c r="AJ129" s="394"/>
      <c r="AK129" s="394"/>
      <c r="AL129" s="394"/>
      <c r="AM129" s="394"/>
      <c r="AN129" s="394"/>
      <c r="AO129" s="394"/>
      <c r="AP129" s="394"/>
      <c r="AQ129" s="394"/>
      <c r="AR129" s="394"/>
      <c r="AS129" s="394"/>
      <c r="AT129" s="394"/>
      <c r="AU129" s="394"/>
      <c r="AV129" s="394"/>
      <c r="AW129" s="394"/>
      <c r="AX129" s="394"/>
      <c r="AY129" s="394"/>
      <c r="AZ129" s="394"/>
      <c r="BA129" s="394"/>
      <c r="BB129" s="394"/>
      <c r="BC129" s="394"/>
      <c r="BD129" s="394"/>
      <c r="BE129" s="394"/>
      <c r="BF129" s="394"/>
      <c r="BG129" s="394"/>
      <c r="BH129" s="394"/>
    </row>
    <row r="130" spans="1:60" ht="14.25" customHeight="1">
      <c r="A130" s="395" t="s">
        <v>128</v>
      </c>
      <c r="B130" s="395"/>
      <c r="C130" s="395"/>
      <c r="D130" s="395"/>
      <c r="E130" s="395"/>
      <c r="F130" s="395"/>
      <c r="G130" s="395"/>
      <c r="H130" s="395"/>
      <c r="I130" s="395"/>
      <c r="J130" s="395"/>
      <c r="K130" s="395"/>
      <c r="L130" s="395"/>
      <c r="M130" s="395"/>
      <c r="N130" s="395"/>
      <c r="O130" s="396"/>
      <c r="P130" s="397" t="s">
        <v>129</v>
      </c>
      <c r="Q130" s="397"/>
      <c r="R130" s="397"/>
      <c r="S130" s="397"/>
      <c r="T130" s="397"/>
      <c r="U130" s="397"/>
      <c r="V130" s="397"/>
      <c r="W130" s="397"/>
      <c r="X130" s="397"/>
      <c r="Y130" s="397"/>
      <c r="Z130" s="397"/>
      <c r="AA130" s="397"/>
      <c r="AB130" s="397"/>
      <c r="AC130" s="397"/>
      <c r="AD130" s="398"/>
      <c r="AE130" s="398"/>
      <c r="AF130" s="395" t="s">
        <v>128</v>
      </c>
      <c r="AG130" s="395"/>
      <c r="AH130" s="395"/>
      <c r="AI130" s="395"/>
      <c r="AJ130" s="395"/>
      <c r="AK130" s="395"/>
      <c r="AL130" s="395"/>
      <c r="AM130" s="395"/>
      <c r="AN130" s="395"/>
      <c r="AO130" s="395"/>
      <c r="AP130" s="395"/>
      <c r="AQ130" s="395"/>
      <c r="AR130" s="395"/>
      <c r="AS130" s="395"/>
      <c r="AT130" s="396"/>
      <c r="AU130" s="397" t="s">
        <v>129</v>
      </c>
      <c r="AV130" s="397"/>
      <c r="AW130" s="397"/>
      <c r="AX130" s="397"/>
      <c r="AY130" s="397"/>
      <c r="AZ130" s="397"/>
      <c r="BA130" s="397"/>
      <c r="BB130" s="397"/>
      <c r="BC130" s="397"/>
      <c r="BD130" s="397"/>
      <c r="BE130" s="397"/>
      <c r="BF130" s="397"/>
      <c r="BG130" s="397"/>
      <c r="BH130" s="397"/>
    </row>
    <row r="131" spans="1:60" ht="14.25" customHeight="1">
      <c r="A131" s="395"/>
      <c r="B131" s="395"/>
      <c r="C131" s="395"/>
      <c r="D131" s="395"/>
      <c r="E131" s="395"/>
      <c r="F131" s="395"/>
      <c r="G131" s="395"/>
      <c r="H131" s="395"/>
      <c r="I131" s="395"/>
      <c r="J131" s="395"/>
      <c r="K131" s="395"/>
      <c r="L131" s="395"/>
      <c r="M131" s="395"/>
      <c r="N131" s="395"/>
      <c r="O131" s="396"/>
      <c r="P131" s="397"/>
      <c r="Q131" s="397"/>
      <c r="R131" s="397"/>
      <c r="S131" s="397"/>
      <c r="T131" s="397"/>
      <c r="U131" s="397"/>
      <c r="V131" s="397"/>
      <c r="W131" s="397"/>
      <c r="X131" s="397"/>
      <c r="Y131" s="397"/>
      <c r="Z131" s="397"/>
      <c r="AA131" s="397"/>
      <c r="AB131" s="397"/>
      <c r="AC131" s="397"/>
      <c r="AD131" s="398"/>
      <c r="AE131" s="398"/>
      <c r="AF131" s="395"/>
      <c r="AG131" s="395"/>
      <c r="AH131" s="395"/>
      <c r="AI131" s="395"/>
      <c r="AJ131" s="395"/>
      <c r="AK131" s="395"/>
      <c r="AL131" s="395"/>
      <c r="AM131" s="395"/>
      <c r="AN131" s="395"/>
      <c r="AO131" s="395"/>
      <c r="AP131" s="395"/>
      <c r="AQ131" s="395"/>
      <c r="AR131" s="395"/>
      <c r="AS131" s="395"/>
      <c r="AT131" s="396"/>
      <c r="AU131" s="397"/>
      <c r="AV131" s="397"/>
      <c r="AW131" s="397"/>
      <c r="AX131" s="397"/>
      <c r="AY131" s="397"/>
      <c r="AZ131" s="397"/>
      <c r="BA131" s="397"/>
      <c r="BB131" s="397"/>
      <c r="BC131" s="397"/>
      <c r="BD131" s="397"/>
      <c r="BE131" s="397"/>
      <c r="BF131" s="397"/>
      <c r="BG131" s="397"/>
      <c r="BH131" s="397"/>
    </row>
    <row r="132" spans="1:60" ht="14.25" customHeight="1">
      <c r="A132" s="399" t="s">
        <v>130</v>
      </c>
      <c r="B132" s="400"/>
      <c r="C132" s="400"/>
      <c r="D132" s="400" t="s">
        <v>131</v>
      </c>
      <c r="E132" s="400"/>
      <c r="F132" s="400"/>
      <c r="G132" s="400"/>
      <c r="H132" s="400"/>
      <c r="I132" s="400"/>
      <c r="J132" s="400"/>
      <c r="K132" s="400"/>
      <c r="L132" s="400"/>
      <c r="M132" s="400"/>
      <c r="N132" s="400"/>
      <c r="O132" s="396"/>
      <c r="P132" s="399" t="s">
        <v>130</v>
      </c>
      <c r="Q132" s="400"/>
      <c r="R132" s="400"/>
      <c r="S132" s="400" t="s">
        <v>131</v>
      </c>
      <c r="T132" s="400"/>
      <c r="U132" s="400"/>
      <c r="V132" s="400"/>
      <c r="W132" s="400"/>
      <c r="X132" s="400"/>
      <c r="Y132" s="400"/>
      <c r="Z132" s="400"/>
      <c r="AA132" s="400"/>
      <c r="AB132" s="400"/>
      <c r="AC132" s="400"/>
      <c r="AD132" s="394"/>
      <c r="AE132" s="394"/>
      <c r="AF132" s="399" t="s">
        <v>130</v>
      </c>
      <c r="AG132" s="400"/>
      <c r="AH132" s="400"/>
      <c r="AI132" s="400" t="s">
        <v>131</v>
      </c>
      <c r="AJ132" s="400"/>
      <c r="AK132" s="400"/>
      <c r="AL132" s="400"/>
      <c r="AM132" s="400"/>
      <c r="AN132" s="400"/>
      <c r="AO132" s="400"/>
      <c r="AP132" s="400"/>
      <c r="AQ132" s="400"/>
      <c r="AR132" s="400"/>
      <c r="AS132" s="400"/>
      <c r="AT132" s="396"/>
      <c r="AU132" s="399" t="s">
        <v>130</v>
      </c>
      <c r="AV132" s="400"/>
      <c r="AW132" s="400"/>
      <c r="AX132" s="400" t="s">
        <v>131</v>
      </c>
      <c r="AY132" s="400"/>
      <c r="AZ132" s="400"/>
      <c r="BA132" s="400"/>
      <c r="BB132" s="400"/>
      <c r="BC132" s="400"/>
      <c r="BD132" s="400"/>
      <c r="BE132" s="400"/>
      <c r="BF132" s="400"/>
      <c r="BG132" s="400"/>
      <c r="BH132" s="400"/>
    </row>
    <row r="133" spans="1:60" ht="14.25" customHeight="1">
      <c r="A133" s="400"/>
      <c r="B133" s="400"/>
      <c r="C133" s="400"/>
      <c r="D133" s="400"/>
      <c r="E133" s="400"/>
      <c r="F133" s="400"/>
      <c r="G133" s="400"/>
      <c r="H133" s="400"/>
      <c r="I133" s="400"/>
      <c r="J133" s="400"/>
      <c r="K133" s="400"/>
      <c r="L133" s="400"/>
      <c r="M133" s="400"/>
      <c r="N133" s="400"/>
      <c r="O133" s="396"/>
      <c r="P133" s="400"/>
      <c r="Q133" s="400"/>
      <c r="R133" s="400"/>
      <c r="S133" s="400"/>
      <c r="T133" s="400"/>
      <c r="U133" s="400"/>
      <c r="V133" s="400"/>
      <c r="W133" s="400"/>
      <c r="X133" s="400"/>
      <c r="Y133" s="400"/>
      <c r="Z133" s="400"/>
      <c r="AA133" s="400"/>
      <c r="AB133" s="400"/>
      <c r="AC133" s="400"/>
      <c r="AD133" s="394"/>
      <c r="AE133" s="394"/>
      <c r="AF133" s="400"/>
      <c r="AG133" s="400"/>
      <c r="AH133" s="400"/>
      <c r="AI133" s="400"/>
      <c r="AJ133" s="400"/>
      <c r="AK133" s="400"/>
      <c r="AL133" s="400"/>
      <c r="AM133" s="400"/>
      <c r="AN133" s="400"/>
      <c r="AO133" s="400"/>
      <c r="AP133" s="400"/>
      <c r="AQ133" s="400"/>
      <c r="AR133" s="400"/>
      <c r="AS133" s="400"/>
      <c r="AT133" s="396"/>
      <c r="AU133" s="400"/>
      <c r="AV133" s="400"/>
      <c r="AW133" s="400"/>
      <c r="AX133" s="400"/>
      <c r="AY133" s="400"/>
      <c r="AZ133" s="400"/>
      <c r="BA133" s="400"/>
      <c r="BB133" s="400"/>
      <c r="BC133" s="400"/>
      <c r="BD133" s="400"/>
      <c r="BE133" s="400"/>
      <c r="BF133" s="400"/>
      <c r="BG133" s="400"/>
      <c r="BH133" s="400"/>
    </row>
    <row r="134" spans="1:60" ht="14.25" customHeight="1">
      <c r="A134" s="401"/>
      <c r="B134" s="401"/>
      <c r="C134" s="401"/>
      <c r="D134" s="401" t="str">
        <f>IF(A134="","",VLOOKUP(A134,ﾁｰﾑﾃﾞｰﾀ入力!C9:G208,5,0))</f>
        <v/>
      </c>
      <c r="E134" s="401"/>
      <c r="F134" s="401"/>
      <c r="G134" s="401"/>
      <c r="H134" s="401"/>
      <c r="I134" s="401"/>
      <c r="J134" s="401"/>
      <c r="K134" s="401"/>
      <c r="L134" s="401"/>
      <c r="M134" s="401"/>
      <c r="N134" s="401"/>
      <c r="O134" s="396"/>
      <c r="P134" s="401"/>
      <c r="Q134" s="401"/>
      <c r="R134" s="401"/>
      <c r="S134" s="401" t="str">
        <f>IF(P134="","",VLOOKUP(P134,ﾁｰﾑﾃﾞｰﾀ入力!C9:G208,5,0))</f>
        <v/>
      </c>
      <c r="T134" s="401"/>
      <c r="U134" s="401"/>
      <c r="V134" s="401"/>
      <c r="W134" s="401"/>
      <c r="X134" s="401"/>
      <c r="Y134" s="401"/>
      <c r="Z134" s="401"/>
      <c r="AA134" s="401"/>
      <c r="AB134" s="401"/>
      <c r="AC134" s="401"/>
      <c r="AD134" s="381"/>
      <c r="AE134" s="381"/>
      <c r="AF134" s="401"/>
      <c r="AG134" s="401"/>
      <c r="AH134" s="401"/>
      <c r="AI134" s="401" t="str">
        <f>IF(AF134="","",VLOOKUP(AF134,ﾁｰﾑﾃﾞｰﾀ入力!C9:G208,5,0))</f>
        <v/>
      </c>
      <c r="AJ134" s="401"/>
      <c r="AK134" s="401"/>
      <c r="AL134" s="401"/>
      <c r="AM134" s="401"/>
      <c r="AN134" s="401"/>
      <c r="AO134" s="401"/>
      <c r="AP134" s="401"/>
      <c r="AQ134" s="401"/>
      <c r="AR134" s="401"/>
      <c r="AS134" s="401"/>
      <c r="AT134" s="396"/>
      <c r="AU134" s="401"/>
      <c r="AV134" s="401"/>
      <c r="AW134" s="401"/>
      <c r="AX134" s="401" t="str">
        <f>IF(AU134="","",VLOOKUP(AU134,ﾁｰﾑﾃﾞｰﾀ入力!C9:G208,5,0))</f>
        <v/>
      </c>
      <c r="AY134" s="401"/>
      <c r="AZ134" s="401"/>
      <c r="BA134" s="401"/>
      <c r="BB134" s="401"/>
      <c r="BC134" s="401"/>
      <c r="BD134" s="401"/>
      <c r="BE134" s="401"/>
      <c r="BF134" s="401"/>
      <c r="BG134" s="401"/>
      <c r="BH134" s="401"/>
    </row>
    <row r="135" spans="1:60" ht="14.25" customHeight="1">
      <c r="A135" s="401"/>
      <c r="B135" s="401"/>
      <c r="C135" s="401"/>
      <c r="D135" s="401"/>
      <c r="E135" s="401"/>
      <c r="F135" s="401"/>
      <c r="G135" s="401"/>
      <c r="H135" s="401"/>
      <c r="I135" s="401"/>
      <c r="J135" s="401"/>
      <c r="K135" s="401"/>
      <c r="L135" s="401"/>
      <c r="M135" s="401"/>
      <c r="N135" s="401"/>
      <c r="O135" s="396"/>
      <c r="P135" s="401"/>
      <c r="Q135" s="401"/>
      <c r="R135" s="401"/>
      <c r="S135" s="401"/>
      <c r="T135" s="401"/>
      <c r="U135" s="401"/>
      <c r="V135" s="401"/>
      <c r="W135" s="401"/>
      <c r="X135" s="401"/>
      <c r="Y135" s="401"/>
      <c r="Z135" s="401"/>
      <c r="AA135" s="401"/>
      <c r="AB135" s="401"/>
      <c r="AC135" s="401"/>
      <c r="AD135" s="381"/>
      <c r="AE135" s="381"/>
      <c r="AF135" s="401"/>
      <c r="AG135" s="401"/>
      <c r="AH135" s="401"/>
      <c r="AI135" s="401"/>
      <c r="AJ135" s="401"/>
      <c r="AK135" s="401"/>
      <c r="AL135" s="401"/>
      <c r="AM135" s="401"/>
      <c r="AN135" s="401"/>
      <c r="AO135" s="401"/>
      <c r="AP135" s="401"/>
      <c r="AQ135" s="401"/>
      <c r="AR135" s="401"/>
      <c r="AS135" s="401"/>
      <c r="AT135" s="396"/>
      <c r="AU135" s="401"/>
      <c r="AV135" s="401"/>
      <c r="AW135" s="401"/>
      <c r="AX135" s="401"/>
      <c r="AY135" s="401"/>
      <c r="AZ135" s="401"/>
      <c r="BA135" s="401"/>
      <c r="BB135" s="401"/>
      <c r="BC135" s="401"/>
      <c r="BD135" s="401"/>
      <c r="BE135" s="401"/>
      <c r="BF135" s="401"/>
      <c r="BG135" s="401"/>
      <c r="BH135" s="401"/>
    </row>
    <row r="136" spans="1:60" ht="14.25" customHeight="1">
      <c r="A136" s="401"/>
      <c r="B136" s="401"/>
      <c r="C136" s="401"/>
      <c r="D136" s="401"/>
      <c r="E136" s="401"/>
      <c r="F136" s="401"/>
      <c r="G136" s="401"/>
      <c r="H136" s="401"/>
      <c r="I136" s="401"/>
      <c r="J136" s="401"/>
      <c r="K136" s="401"/>
      <c r="L136" s="401"/>
      <c r="M136" s="401"/>
      <c r="N136" s="401"/>
      <c r="O136" s="396"/>
      <c r="P136" s="401"/>
      <c r="Q136" s="401"/>
      <c r="R136" s="401"/>
      <c r="S136" s="401"/>
      <c r="T136" s="401"/>
      <c r="U136" s="401"/>
      <c r="V136" s="401"/>
      <c r="W136" s="401"/>
      <c r="X136" s="401"/>
      <c r="Y136" s="401"/>
      <c r="Z136" s="401"/>
      <c r="AA136" s="401"/>
      <c r="AB136" s="401"/>
      <c r="AC136" s="401"/>
      <c r="AD136" s="381"/>
      <c r="AE136" s="381"/>
      <c r="AF136" s="401"/>
      <c r="AG136" s="401"/>
      <c r="AH136" s="401"/>
      <c r="AI136" s="401"/>
      <c r="AJ136" s="401"/>
      <c r="AK136" s="401"/>
      <c r="AL136" s="401"/>
      <c r="AM136" s="401"/>
      <c r="AN136" s="401"/>
      <c r="AO136" s="401"/>
      <c r="AP136" s="401"/>
      <c r="AQ136" s="401"/>
      <c r="AR136" s="401"/>
      <c r="AS136" s="401"/>
      <c r="AT136" s="396"/>
      <c r="AU136" s="401"/>
      <c r="AV136" s="401"/>
      <c r="AW136" s="401"/>
      <c r="AX136" s="401"/>
      <c r="AY136" s="401"/>
      <c r="AZ136" s="401"/>
      <c r="BA136" s="401"/>
      <c r="BB136" s="401"/>
      <c r="BC136" s="401"/>
      <c r="BD136" s="401"/>
      <c r="BE136" s="401"/>
      <c r="BF136" s="401"/>
      <c r="BG136" s="401"/>
      <c r="BH136" s="401"/>
    </row>
    <row r="137" spans="1:60" ht="14.25" customHeight="1" thickBot="1">
      <c r="A137" s="402"/>
      <c r="B137" s="402"/>
      <c r="C137" s="402"/>
      <c r="D137" s="402"/>
      <c r="E137" s="402"/>
      <c r="F137" s="402"/>
      <c r="G137" s="402"/>
      <c r="H137" s="402"/>
      <c r="I137" s="402"/>
      <c r="J137" s="402"/>
      <c r="K137" s="402"/>
      <c r="L137" s="403" t="s">
        <v>132</v>
      </c>
      <c r="M137" s="403"/>
      <c r="N137" s="403"/>
      <c r="O137" s="403"/>
      <c r="P137" s="403"/>
      <c r="Q137" s="403"/>
      <c r="R137" s="403"/>
      <c r="S137" s="402"/>
      <c r="T137" s="402"/>
      <c r="U137" s="402"/>
      <c r="V137" s="402"/>
      <c r="W137" s="402"/>
      <c r="X137" s="402"/>
      <c r="Y137" s="402"/>
      <c r="Z137" s="402"/>
      <c r="AA137" s="402"/>
      <c r="AB137" s="402"/>
      <c r="AC137" s="402"/>
      <c r="AD137" s="396"/>
      <c r="AE137" s="396"/>
      <c r="AF137" s="402"/>
      <c r="AG137" s="402"/>
      <c r="AH137" s="402"/>
      <c r="AI137" s="402"/>
      <c r="AJ137" s="402"/>
      <c r="AK137" s="402"/>
      <c r="AL137" s="402"/>
      <c r="AM137" s="402"/>
      <c r="AN137" s="402"/>
      <c r="AO137" s="402"/>
      <c r="AP137" s="402"/>
      <c r="AQ137" s="403" t="s">
        <v>132</v>
      </c>
      <c r="AR137" s="403"/>
      <c r="AS137" s="403"/>
      <c r="AT137" s="403"/>
      <c r="AU137" s="403"/>
      <c r="AV137" s="403"/>
      <c r="AW137" s="403"/>
      <c r="AX137" s="402"/>
      <c r="AY137" s="402"/>
      <c r="AZ137" s="402"/>
      <c r="BA137" s="402"/>
      <c r="BB137" s="402"/>
      <c r="BC137" s="402"/>
      <c r="BD137" s="402"/>
      <c r="BE137" s="402"/>
      <c r="BF137" s="402"/>
      <c r="BG137" s="402"/>
      <c r="BH137" s="402"/>
    </row>
    <row r="138" spans="1:60" ht="14.25" customHeight="1" thickTop="1">
      <c r="A138" s="403" t="s">
        <v>133</v>
      </c>
      <c r="B138" s="403"/>
      <c r="C138" s="403"/>
      <c r="D138" s="403"/>
      <c r="E138" s="403"/>
      <c r="F138" s="403"/>
      <c r="G138" s="403"/>
      <c r="H138" s="403"/>
      <c r="I138" s="403"/>
      <c r="J138" s="403"/>
      <c r="K138" s="403"/>
      <c r="L138" s="403"/>
      <c r="M138" s="403"/>
      <c r="N138" s="403"/>
      <c r="O138" s="403"/>
      <c r="P138" s="403"/>
      <c r="Q138" s="403"/>
      <c r="R138" s="403"/>
      <c r="S138" s="403"/>
      <c r="T138" s="403"/>
      <c r="U138" s="403"/>
      <c r="V138" s="403"/>
      <c r="W138" s="403"/>
      <c r="X138" s="403"/>
      <c r="Y138" s="403"/>
      <c r="Z138" s="403"/>
      <c r="AA138" s="403"/>
      <c r="AB138" s="403"/>
      <c r="AC138" s="403"/>
      <c r="AD138" s="394"/>
      <c r="AE138" s="394"/>
      <c r="AF138" s="403" t="s">
        <v>133</v>
      </c>
      <c r="AG138" s="403"/>
      <c r="AH138" s="403"/>
      <c r="AI138" s="403"/>
      <c r="AJ138" s="403"/>
      <c r="AK138" s="403"/>
      <c r="AL138" s="403"/>
      <c r="AM138" s="403"/>
      <c r="AN138" s="403"/>
      <c r="AO138" s="403"/>
      <c r="AP138" s="403"/>
      <c r="AQ138" s="403"/>
      <c r="AR138" s="403"/>
      <c r="AS138" s="403"/>
      <c r="AT138" s="403"/>
      <c r="AU138" s="403"/>
      <c r="AV138" s="403"/>
      <c r="AW138" s="403"/>
      <c r="AX138" s="403"/>
      <c r="AY138" s="403"/>
      <c r="AZ138" s="403"/>
      <c r="BA138" s="403"/>
      <c r="BB138" s="403"/>
      <c r="BC138" s="403"/>
      <c r="BD138" s="403"/>
      <c r="BE138" s="403"/>
      <c r="BF138" s="403"/>
      <c r="BG138" s="403"/>
      <c r="BH138" s="403"/>
    </row>
    <row r="139" spans="1:60" ht="14.25" customHeight="1">
      <c r="A139" s="400" t="s">
        <v>134</v>
      </c>
      <c r="B139" s="400"/>
      <c r="C139" s="400"/>
      <c r="D139" s="400"/>
      <c r="E139" s="400"/>
      <c r="F139" s="400"/>
      <c r="G139" s="400"/>
      <c r="H139" s="400"/>
      <c r="I139" s="400"/>
      <c r="J139" s="400"/>
      <c r="K139" s="400"/>
      <c r="L139" s="400"/>
      <c r="M139" s="400"/>
      <c r="N139" s="400"/>
      <c r="O139" s="396"/>
      <c r="P139" s="400" t="s">
        <v>135</v>
      </c>
      <c r="Q139" s="400"/>
      <c r="R139" s="400"/>
      <c r="S139" s="400"/>
      <c r="T139" s="400"/>
      <c r="U139" s="400"/>
      <c r="V139" s="400"/>
      <c r="W139" s="400"/>
      <c r="X139" s="400"/>
      <c r="Y139" s="400"/>
      <c r="Z139" s="400"/>
      <c r="AA139" s="400"/>
      <c r="AB139" s="400"/>
      <c r="AC139" s="400"/>
      <c r="AD139" s="394"/>
      <c r="AE139" s="394"/>
      <c r="AF139" s="400" t="s">
        <v>134</v>
      </c>
      <c r="AG139" s="400"/>
      <c r="AH139" s="400"/>
      <c r="AI139" s="400"/>
      <c r="AJ139" s="400"/>
      <c r="AK139" s="400"/>
      <c r="AL139" s="400"/>
      <c r="AM139" s="400"/>
      <c r="AN139" s="400"/>
      <c r="AO139" s="400"/>
      <c r="AP139" s="400"/>
      <c r="AQ139" s="400"/>
      <c r="AR139" s="400"/>
      <c r="AS139" s="400"/>
      <c r="AT139" s="396"/>
      <c r="AU139" s="400" t="s">
        <v>135</v>
      </c>
      <c r="AV139" s="400"/>
      <c r="AW139" s="400"/>
      <c r="AX139" s="400"/>
      <c r="AY139" s="400"/>
      <c r="AZ139" s="400"/>
      <c r="BA139" s="400"/>
      <c r="BB139" s="400"/>
      <c r="BC139" s="400"/>
      <c r="BD139" s="400"/>
      <c r="BE139" s="400"/>
      <c r="BF139" s="400"/>
      <c r="BG139" s="400"/>
      <c r="BH139" s="400"/>
    </row>
    <row r="140" spans="1:60" ht="14.25" customHeight="1">
      <c r="A140" s="375"/>
      <c r="B140" s="376"/>
      <c r="C140" s="376"/>
      <c r="D140" s="376"/>
      <c r="E140" s="376"/>
      <c r="F140" s="376"/>
      <c r="G140" s="376"/>
      <c r="H140" s="376"/>
      <c r="I140" s="376"/>
      <c r="J140" s="376"/>
      <c r="K140" s="376"/>
      <c r="L140" s="376"/>
      <c r="M140" s="404"/>
      <c r="N140" s="405"/>
      <c r="O140" s="396"/>
      <c r="P140" s="400"/>
      <c r="Q140" s="400"/>
      <c r="R140" s="400"/>
      <c r="S140" s="400"/>
      <c r="T140" s="400"/>
      <c r="U140" s="400"/>
      <c r="V140" s="400"/>
      <c r="W140" s="400"/>
      <c r="X140" s="400"/>
      <c r="Y140" s="400"/>
      <c r="Z140" s="400"/>
      <c r="AA140" s="400"/>
      <c r="AB140" s="400"/>
      <c r="AC140" s="400"/>
      <c r="AD140" s="394"/>
      <c r="AE140" s="394"/>
      <c r="AF140" s="375"/>
      <c r="AG140" s="376"/>
      <c r="AH140" s="376"/>
      <c r="AI140" s="376"/>
      <c r="AJ140" s="376"/>
      <c r="AK140" s="376"/>
      <c r="AL140" s="376"/>
      <c r="AM140" s="376"/>
      <c r="AN140" s="376"/>
      <c r="AO140" s="376"/>
      <c r="AP140" s="376"/>
      <c r="AQ140" s="376"/>
      <c r="AR140" s="404"/>
      <c r="AS140" s="405"/>
      <c r="AT140" s="396"/>
      <c r="AU140" s="400"/>
      <c r="AV140" s="400"/>
      <c r="AW140" s="400"/>
      <c r="AX140" s="400"/>
      <c r="AY140" s="400"/>
      <c r="AZ140" s="400"/>
      <c r="BA140" s="400"/>
      <c r="BB140" s="400"/>
      <c r="BC140" s="400"/>
      <c r="BD140" s="400"/>
      <c r="BE140" s="400"/>
      <c r="BF140" s="400"/>
      <c r="BG140" s="400"/>
      <c r="BH140" s="400"/>
    </row>
    <row r="141" spans="1:60" ht="14.25" customHeight="1">
      <c r="A141" s="382"/>
      <c r="B141" s="383"/>
      <c r="C141" s="383"/>
      <c r="D141" s="383"/>
      <c r="E141" s="383"/>
      <c r="F141" s="383"/>
      <c r="G141" s="383"/>
      <c r="H141" s="383"/>
      <c r="I141" s="383"/>
      <c r="J141" s="383"/>
      <c r="K141" s="383"/>
      <c r="L141" s="383"/>
      <c r="M141" s="403" t="s">
        <v>136</v>
      </c>
      <c r="N141" s="406"/>
      <c r="O141" s="396"/>
      <c r="P141" s="400"/>
      <c r="Q141" s="400"/>
      <c r="R141" s="400"/>
      <c r="S141" s="400"/>
      <c r="T141" s="400"/>
      <c r="U141" s="400"/>
      <c r="V141" s="400"/>
      <c r="W141" s="400"/>
      <c r="X141" s="400"/>
      <c r="Y141" s="400"/>
      <c r="Z141" s="400"/>
      <c r="AA141" s="400"/>
      <c r="AB141" s="400"/>
      <c r="AC141" s="400"/>
      <c r="AD141" s="394"/>
      <c r="AE141" s="394"/>
      <c r="AF141" s="382"/>
      <c r="AG141" s="383"/>
      <c r="AH141" s="383"/>
      <c r="AI141" s="383"/>
      <c r="AJ141" s="383"/>
      <c r="AK141" s="383"/>
      <c r="AL141" s="383"/>
      <c r="AM141" s="383"/>
      <c r="AN141" s="383"/>
      <c r="AO141" s="383"/>
      <c r="AP141" s="383"/>
      <c r="AQ141" s="383"/>
      <c r="AR141" s="403" t="s">
        <v>136</v>
      </c>
      <c r="AS141" s="406"/>
      <c r="AT141" s="396"/>
      <c r="AU141" s="400"/>
      <c r="AV141" s="400"/>
      <c r="AW141" s="400"/>
      <c r="AX141" s="400"/>
      <c r="AY141" s="400"/>
      <c r="AZ141" s="400"/>
      <c r="BA141" s="400"/>
      <c r="BB141" s="400"/>
      <c r="BC141" s="400"/>
      <c r="BD141" s="400"/>
      <c r="BE141" s="400"/>
      <c r="BF141" s="400"/>
      <c r="BG141" s="400"/>
      <c r="BH141" s="400"/>
    </row>
    <row r="142" spans="1:60" ht="14.25" customHeight="1">
      <c r="A142" s="388"/>
      <c r="B142" s="389"/>
      <c r="C142" s="389"/>
      <c r="D142" s="389"/>
      <c r="E142" s="389"/>
      <c r="F142" s="389"/>
      <c r="G142" s="389"/>
      <c r="H142" s="389"/>
      <c r="I142" s="389"/>
      <c r="J142" s="389"/>
      <c r="K142" s="389"/>
      <c r="L142" s="389"/>
      <c r="M142" s="407" t="s">
        <v>137</v>
      </c>
      <c r="N142" s="408"/>
      <c r="O142" s="396"/>
      <c r="P142" s="400"/>
      <c r="Q142" s="400"/>
      <c r="R142" s="400"/>
      <c r="S142" s="400"/>
      <c r="T142" s="400"/>
      <c r="U142" s="400"/>
      <c r="V142" s="400"/>
      <c r="W142" s="400"/>
      <c r="X142" s="400"/>
      <c r="Y142" s="400"/>
      <c r="Z142" s="400"/>
      <c r="AA142" s="400"/>
      <c r="AB142" s="400"/>
      <c r="AC142" s="400"/>
      <c r="AD142" s="394"/>
      <c r="AE142" s="394"/>
      <c r="AF142" s="388"/>
      <c r="AG142" s="389"/>
      <c r="AH142" s="389"/>
      <c r="AI142" s="389"/>
      <c r="AJ142" s="389"/>
      <c r="AK142" s="389"/>
      <c r="AL142" s="389"/>
      <c r="AM142" s="389"/>
      <c r="AN142" s="389"/>
      <c r="AO142" s="389"/>
      <c r="AP142" s="389"/>
      <c r="AQ142" s="389"/>
      <c r="AR142" s="407" t="s">
        <v>137</v>
      </c>
      <c r="AS142" s="408"/>
      <c r="AT142" s="396"/>
      <c r="AU142" s="400"/>
      <c r="AV142" s="400"/>
      <c r="AW142" s="400"/>
      <c r="AX142" s="400"/>
      <c r="AY142" s="400"/>
      <c r="AZ142" s="400"/>
      <c r="BA142" s="400"/>
      <c r="BB142" s="400"/>
      <c r="BC142" s="400"/>
      <c r="BD142" s="400"/>
      <c r="BE142" s="400"/>
      <c r="BF142" s="400"/>
      <c r="BG142" s="400"/>
      <c r="BH142" s="400"/>
    </row>
    <row r="143" spans="1:60" ht="14.25" customHeight="1">
      <c r="A143" s="409" t="s">
        <v>138</v>
      </c>
      <c r="B143" s="409"/>
      <c r="C143" s="409"/>
      <c r="D143" s="409"/>
      <c r="E143" s="409"/>
      <c r="F143" s="409"/>
      <c r="G143" s="409"/>
      <c r="H143" s="409"/>
      <c r="I143" s="409"/>
      <c r="J143" s="409"/>
      <c r="K143" s="409"/>
      <c r="L143" s="409"/>
      <c r="M143" s="410" t="s">
        <v>139</v>
      </c>
      <c r="N143" s="410"/>
      <c r="O143" s="410"/>
      <c r="P143" s="410"/>
      <c r="Q143" s="410"/>
      <c r="R143" s="396"/>
      <c r="S143" s="396"/>
      <c r="T143" s="396"/>
      <c r="U143" s="396"/>
      <c r="V143" s="396"/>
      <c r="W143" s="396"/>
      <c r="X143" s="396"/>
      <c r="Y143" s="396"/>
      <c r="Z143" s="396"/>
      <c r="AA143" s="396"/>
      <c r="AB143" s="396"/>
      <c r="AC143" s="396"/>
      <c r="AD143" s="396"/>
      <c r="AE143" s="396"/>
      <c r="AF143" s="409" t="s">
        <v>138</v>
      </c>
      <c r="AG143" s="409"/>
      <c r="AH143" s="409"/>
      <c r="AI143" s="409"/>
      <c r="AJ143" s="409"/>
      <c r="AK143" s="409"/>
      <c r="AL143" s="409"/>
      <c r="AM143" s="409"/>
      <c r="AN143" s="409"/>
      <c r="AO143" s="409"/>
      <c r="AP143" s="409"/>
      <c r="AQ143" s="409"/>
      <c r="AR143" s="410" t="s">
        <v>139</v>
      </c>
      <c r="AS143" s="410"/>
      <c r="AT143" s="410"/>
      <c r="AU143" s="410"/>
      <c r="AV143" s="410"/>
      <c r="AW143" s="396"/>
      <c r="AX143" s="396"/>
      <c r="AY143" s="396"/>
      <c r="AZ143" s="396"/>
      <c r="BA143" s="396"/>
      <c r="BB143" s="396"/>
      <c r="BC143" s="396"/>
      <c r="BD143" s="396"/>
      <c r="BE143" s="396"/>
      <c r="BF143" s="396"/>
      <c r="BG143" s="396"/>
      <c r="BH143" s="396"/>
    </row>
    <row r="144" spans="1:60" ht="14.25" customHeight="1">
      <c r="A144" s="409"/>
      <c r="B144" s="409"/>
      <c r="C144" s="409"/>
      <c r="D144" s="409"/>
      <c r="E144" s="409"/>
      <c r="F144" s="409"/>
      <c r="G144" s="409"/>
      <c r="H144" s="409"/>
      <c r="I144" s="409"/>
      <c r="J144" s="409"/>
      <c r="K144" s="409"/>
      <c r="L144" s="409"/>
      <c r="M144" s="410"/>
      <c r="N144" s="410"/>
      <c r="O144" s="410"/>
      <c r="P144" s="410"/>
      <c r="Q144" s="410"/>
      <c r="R144" s="411"/>
      <c r="S144" s="412"/>
      <c r="T144" s="411"/>
      <c r="U144" s="411"/>
      <c r="V144" s="411"/>
      <c r="W144" s="411"/>
      <c r="X144" s="411"/>
      <c r="Y144" s="411"/>
      <c r="Z144" s="411"/>
      <c r="AA144" s="411"/>
      <c r="AB144" s="411"/>
      <c r="AC144" s="411"/>
      <c r="AD144" s="396"/>
      <c r="AE144" s="420"/>
      <c r="AF144" s="409"/>
      <c r="AG144" s="409"/>
      <c r="AH144" s="409"/>
      <c r="AI144" s="409"/>
      <c r="AJ144" s="409"/>
      <c r="AK144" s="409"/>
      <c r="AL144" s="409"/>
      <c r="AM144" s="409"/>
      <c r="AN144" s="409"/>
      <c r="AO144" s="409"/>
      <c r="AP144" s="409"/>
      <c r="AQ144" s="409"/>
      <c r="AR144" s="410"/>
      <c r="AS144" s="410"/>
      <c r="AT144" s="410"/>
      <c r="AU144" s="410"/>
      <c r="AV144" s="410"/>
      <c r="AW144" s="411"/>
      <c r="AX144" s="412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411"/>
    </row>
  </sheetData>
  <mergeCells count="336">
    <mergeCell ref="A143:L144"/>
    <mergeCell ref="M143:Q144"/>
    <mergeCell ref="AF143:AQ144"/>
    <mergeCell ref="AR143:AV144"/>
    <mergeCell ref="A97:J98"/>
    <mergeCell ref="K97:S98"/>
    <mergeCell ref="T97:AC98"/>
    <mergeCell ref="AF97:AO98"/>
    <mergeCell ref="AP97:AX98"/>
    <mergeCell ref="A140:L142"/>
    <mergeCell ref="P140:AC142"/>
    <mergeCell ref="AF140:AQ142"/>
    <mergeCell ref="AU140:BH142"/>
    <mergeCell ref="M141:N141"/>
    <mergeCell ref="AR141:AS141"/>
    <mergeCell ref="M142:N142"/>
    <mergeCell ref="AR142:AS142"/>
    <mergeCell ref="L137:R137"/>
    <mergeCell ref="AQ137:AW137"/>
    <mergeCell ref="A138:AC138"/>
    <mergeCell ref="AF138:BH138"/>
    <mergeCell ref="A139:N139"/>
    <mergeCell ref="P139:AC139"/>
    <mergeCell ref="AF139:AS139"/>
    <mergeCell ref="AU139:BH139"/>
    <mergeCell ref="AU132:AW133"/>
    <mergeCell ref="AX132:BH133"/>
    <mergeCell ref="A134:C136"/>
    <mergeCell ref="D134:N136"/>
    <mergeCell ref="P134:R136"/>
    <mergeCell ref="S134:AC136"/>
    <mergeCell ref="AF134:AH136"/>
    <mergeCell ref="AI134:AS136"/>
    <mergeCell ref="AU134:AW136"/>
    <mergeCell ref="AX134:BH136"/>
    <mergeCell ref="A132:C133"/>
    <mergeCell ref="D132:N133"/>
    <mergeCell ref="P132:R133"/>
    <mergeCell ref="S132:AC133"/>
    <mergeCell ref="AF132:AH133"/>
    <mergeCell ref="AI132:AS133"/>
    <mergeCell ref="A126:C128"/>
    <mergeCell ref="D126:AC128"/>
    <mergeCell ref="AF126:AH128"/>
    <mergeCell ref="AI126:BH128"/>
    <mergeCell ref="A130:N131"/>
    <mergeCell ref="P130:AC131"/>
    <mergeCell ref="AF130:AS131"/>
    <mergeCell ref="AU130:BH131"/>
    <mergeCell ref="AY122:BH123"/>
    <mergeCell ref="A124:M125"/>
    <mergeCell ref="N124:P125"/>
    <mergeCell ref="Q124:AC125"/>
    <mergeCell ref="AF124:AR125"/>
    <mergeCell ref="AS124:AU125"/>
    <mergeCell ref="AV124:BH125"/>
    <mergeCell ref="A118:L119"/>
    <mergeCell ref="M118:Q119"/>
    <mergeCell ref="AF118:AQ119"/>
    <mergeCell ref="AR118:AV119"/>
    <mergeCell ref="A122:J123"/>
    <mergeCell ref="K122:S123"/>
    <mergeCell ref="T122:AC123"/>
    <mergeCell ref="AF122:AO123"/>
    <mergeCell ref="AP122:AX123"/>
    <mergeCell ref="A115:L117"/>
    <mergeCell ref="P115:AC117"/>
    <mergeCell ref="AF115:AQ117"/>
    <mergeCell ref="AU115:BH117"/>
    <mergeCell ref="M116:N116"/>
    <mergeCell ref="AR116:AS116"/>
    <mergeCell ref="M117:N117"/>
    <mergeCell ref="AR117:AS117"/>
    <mergeCell ref="L112:R112"/>
    <mergeCell ref="AQ112:AW112"/>
    <mergeCell ref="A113:AC113"/>
    <mergeCell ref="AF113:BH113"/>
    <mergeCell ref="A114:N114"/>
    <mergeCell ref="P114:AC114"/>
    <mergeCell ref="AF114:AS114"/>
    <mergeCell ref="AU114:BH114"/>
    <mergeCell ref="AU107:AW108"/>
    <mergeCell ref="AX107:BH108"/>
    <mergeCell ref="A109:C111"/>
    <mergeCell ref="D109:N111"/>
    <mergeCell ref="P109:R111"/>
    <mergeCell ref="S109:AC111"/>
    <mergeCell ref="AF109:AH111"/>
    <mergeCell ref="AI109:AS111"/>
    <mergeCell ref="AU109:AW111"/>
    <mergeCell ref="AX109:BH111"/>
    <mergeCell ref="A107:C108"/>
    <mergeCell ref="D107:N108"/>
    <mergeCell ref="P107:R108"/>
    <mergeCell ref="S107:AC108"/>
    <mergeCell ref="AF107:AH108"/>
    <mergeCell ref="AI107:AS108"/>
    <mergeCell ref="A101:C103"/>
    <mergeCell ref="D101:AC103"/>
    <mergeCell ref="AF101:AH103"/>
    <mergeCell ref="AI101:BH103"/>
    <mergeCell ref="A105:N106"/>
    <mergeCell ref="P105:AC106"/>
    <mergeCell ref="AF105:AS106"/>
    <mergeCell ref="AU105:BH106"/>
    <mergeCell ref="AY97:BH98"/>
    <mergeCell ref="A99:M100"/>
    <mergeCell ref="N99:P100"/>
    <mergeCell ref="Q99:AC100"/>
    <mergeCell ref="AF99:AR100"/>
    <mergeCell ref="AS99:AU100"/>
    <mergeCell ref="AV99:BH100"/>
    <mergeCell ref="A95:L96"/>
    <mergeCell ref="M95:Q96"/>
    <mergeCell ref="AF95:AQ96"/>
    <mergeCell ref="AR95:AV96"/>
    <mergeCell ref="A92:L94"/>
    <mergeCell ref="P92:AC94"/>
    <mergeCell ref="AF92:AQ94"/>
    <mergeCell ref="AU92:BH94"/>
    <mergeCell ref="M93:N93"/>
    <mergeCell ref="AR93:AS93"/>
    <mergeCell ref="M94:N94"/>
    <mergeCell ref="AR94:AS94"/>
    <mergeCell ref="L89:R89"/>
    <mergeCell ref="AQ89:AW89"/>
    <mergeCell ref="A90:AC90"/>
    <mergeCell ref="AF90:BH90"/>
    <mergeCell ref="A91:N91"/>
    <mergeCell ref="P91:AC91"/>
    <mergeCell ref="AF91:AS91"/>
    <mergeCell ref="AU91:BH91"/>
    <mergeCell ref="AU84:AW85"/>
    <mergeCell ref="AX84:BH85"/>
    <mergeCell ref="A86:C88"/>
    <mergeCell ref="D86:N88"/>
    <mergeCell ref="P86:R88"/>
    <mergeCell ref="S86:AC88"/>
    <mergeCell ref="AF86:AH88"/>
    <mergeCell ref="AI86:AS88"/>
    <mergeCell ref="AU86:AW88"/>
    <mergeCell ref="AX86:BH88"/>
    <mergeCell ref="A84:C85"/>
    <mergeCell ref="D84:N85"/>
    <mergeCell ref="P84:R85"/>
    <mergeCell ref="S84:AC85"/>
    <mergeCell ref="AF84:AH85"/>
    <mergeCell ref="AI84:AS85"/>
    <mergeCell ref="A78:C80"/>
    <mergeCell ref="D78:AC80"/>
    <mergeCell ref="AF78:AH80"/>
    <mergeCell ref="AI78:BH80"/>
    <mergeCell ref="A82:N83"/>
    <mergeCell ref="P82:AC83"/>
    <mergeCell ref="AF82:AS83"/>
    <mergeCell ref="AU82:BH83"/>
    <mergeCell ref="AY74:BH75"/>
    <mergeCell ref="A76:M77"/>
    <mergeCell ref="N76:P77"/>
    <mergeCell ref="Q76:AC77"/>
    <mergeCell ref="AF76:AR77"/>
    <mergeCell ref="AS76:AU77"/>
    <mergeCell ref="AV76:BH77"/>
    <mergeCell ref="A70:L71"/>
    <mergeCell ref="M70:Q71"/>
    <mergeCell ref="AF70:AQ71"/>
    <mergeCell ref="AR70:AV71"/>
    <mergeCell ref="A74:J75"/>
    <mergeCell ref="K74:S75"/>
    <mergeCell ref="T74:AC75"/>
    <mergeCell ref="AF74:AO75"/>
    <mergeCell ref="AP74:AX75"/>
    <mergeCell ref="A67:L69"/>
    <mergeCell ref="P67:AC69"/>
    <mergeCell ref="AF67:AQ69"/>
    <mergeCell ref="AU67:BH69"/>
    <mergeCell ref="M68:N68"/>
    <mergeCell ref="AR68:AS68"/>
    <mergeCell ref="M69:N69"/>
    <mergeCell ref="AR69:AS69"/>
    <mergeCell ref="L64:R64"/>
    <mergeCell ref="AQ64:AW64"/>
    <mergeCell ref="A65:AC65"/>
    <mergeCell ref="AF65:BH65"/>
    <mergeCell ref="A66:N66"/>
    <mergeCell ref="P66:AC66"/>
    <mergeCell ref="AF66:AS66"/>
    <mergeCell ref="AU66:BH66"/>
    <mergeCell ref="AU59:AW60"/>
    <mergeCell ref="AX59:BH60"/>
    <mergeCell ref="A61:C63"/>
    <mergeCell ref="D61:N63"/>
    <mergeCell ref="P61:R63"/>
    <mergeCell ref="S61:AC63"/>
    <mergeCell ref="AF61:AH63"/>
    <mergeCell ref="AI61:AS63"/>
    <mergeCell ref="AU61:AW63"/>
    <mergeCell ref="AX61:BH63"/>
    <mergeCell ref="A59:C60"/>
    <mergeCell ref="D59:N60"/>
    <mergeCell ref="P59:R60"/>
    <mergeCell ref="S59:AC60"/>
    <mergeCell ref="AF59:AH60"/>
    <mergeCell ref="AI59:AS60"/>
    <mergeCell ref="A53:C55"/>
    <mergeCell ref="D53:AC55"/>
    <mergeCell ref="AF53:AH55"/>
    <mergeCell ref="AI53:BH55"/>
    <mergeCell ref="A57:N58"/>
    <mergeCell ref="P57:AC58"/>
    <mergeCell ref="AF57:AS58"/>
    <mergeCell ref="AU57:BH58"/>
    <mergeCell ref="AY49:BH50"/>
    <mergeCell ref="A51:M52"/>
    <mergeCell ref="N51:P52"/>
    <mergeCell ref="Q51:AC52"/>
    <mergeCell ref="AF51:AR52"/>
    <mergeCell ref="AS51:AU52"/>
    <mergeCell ref="AV51:BH52"/>
    <mergeCell ref="A47:L48"/>
    <mergeCell ref="M47:Q48"/>
    <mergeCell ref="AF47:AQ48"/>
    <mergeCell ref="AR47:AV48"/>
    <mergeCell ref="A49:J50"/>
    <mergeCell ref="K49:S50"/>
    <mergeCell ref="T49:AC50"/>
    <mergeCell ref="AF49:AO50"/>
    <mergeCell ref="AP49:AX50"/>
    <mergeCell ref="A44:L46"/>
    <mergeCell ref="P44:AC46"/>
    <mergeCell ref="AF44:AQ46"/>
    <mergeCell ref="AU44:BH46"/>
    <mergeCell ref="M45:N45"/>
    <mergeCell ref="AR45:AS45"/>
    <mergeCell ref="M46:N46"/>
    <mergeCell ref="AR46:AS46"/>
    <mergeCell ref="L41:R41"/>
    <mergeCell ref="AQ41:AW41"/>
    <mergeCell ref="A42:AC42"/>
    <mergeCell ref="AF42:BH42"/>
    <mergeCell ref="A43:N43"/>
    <mergeCell ref="P43:AC43"/>
    <mergeCell ref="AF43:AS43"/>
    <mergeCell ref="AU43:BH43"/>
    <mergeCell ref="AU36:AW37"/>
    <mergeCell ref="AX36:BH37"/>
    <mergeCell ref="A38:C40"/>
    <mergeCell ref="D38:N40"/>
    <mergeCell ref="P38:R40"/>
    <mergeCell ref="S38:AC40"/>
    <mergeCell ref="AF38:AH40"/>
    <mergeCell ref="AI38:AS40"/>
    <mergeCell ref="AU38:AW40"/>
    <mergeCell ref="AX38:BH40"/>
    <mergeCell ref="A36:C37"/>
    <mergeCell ref="D36:N37"/>
    <mergeCell ref="P36:R37"/>
    <mergeCell ref="S36:AC37"/>
    <mergeCell ref="AF36:AH37"/>
    <mergeCell ref="AI36:AS37"/>
    <mergeCell ref="A30:C32"/>
    <mergeCell ref="D30:AC32"/>
    <mergeCell ref="AF30:AH32"/>
    <mergeCell ref="AI30:BH32"/>
    <mergeCell ref="A34:N35"/>
    <mergeCell ref="P34:AC35"/>
    <mergeCell ref="AF34:AS35"/>
    <mergeCell ref="AU34:BH35"/>
    <mergeCell ref="AY26:BH27"/>
    <mergeCell ref="A28:M29"/>
    <mergeCell ref="N28:P29"/>
    <mergeCell ref="Q28:AC29"/>
    <mergeCell ref="AF28:AR29"/>
    <mergeCell ref="AS28:AU29"/>
    <mergeCell ref="AV28:BH29"/>
    <mergeCell ref="A22:L23"/>
    <mergeCell ref="M22:Q23"/>
    <mergeCell ref="AF22:AQ23"/>
    <mergeCell ref="AR22:AV23"/>
    <mergeCell ref="A26:J27"/>
    <mergeCell ref="K26:S27"/>
    <mergeCell ref="T26:AC27"/>
    <mergeCell ref="AF26:AO27"/>
    <mergeCell ref="AP26:AX27"/>
    <mergeCell ref="A19:L21"/>
    <mergeCell ref="P19:AC21"/>
    <mergeCell ref="AF19:AQ21"/>
    <mergeCell ref="AU19:BH21"/>
    <mergeCell ref="M20:N20"/>
    <mergeCell ref="AR20:AS20"/>
    <mergeCell ref="M21:N21"/>
    <mergeCell ref="AR21:AS21"/>
    <mergeCell ref="L16:R16"/>
    <mergeCell ref="AQ16:AW16"/>
    <mergeCell ref="A17:AC17"/>
    <mergeCell ref="AF17:BH17"/>
    <mergeCell ref="A18:N18"/>
    <mergeCell ref="P18:AC18"/>
    <mergeCell ref="AF18:AS18"/>
    <mergeCell ref="AU18:BH18"/>
    <mergeCell ref="AU11:AW12"/>
    <mergeCell ref="AX11:BH12"/>
    <mergeCell ref="A13:C15"/>
    <mergeCell ref="D13:N15"/>
    <mergeCell ref="P13:R15"/>
    <mergeCell ref="S13:AC15"/>
    <mergeCell ref="AF13:AH15"/>
    <mergeCell ref="AI13:AS15"/>
    <mergeCell ref="AU13:AW15"/>
    <mergeCell ref="AX13:BH15"/>
    <mergeCell ref="A11:C12"/>
    <mergeCell ref="D11:N12"/>
    <mergeCell ref="P11:R12"/>
    <mergeCell ref="S11:AC12"/>
    <mergeCell ref="AF11:AH12"/>
    <mergeCell ref="AI11:AS12"/>
    <mergeCell ref="A5:C7"/>
    <mergeCell ref="D5:AC7"/>
    <mergeCell ref="AF5:AH7"/>
    <mergeCell ref="AI5:BH7"/>
    <mergeCell ref="A9:N10"/>
    <mergeCell ref="P9:AC10"/>
    <mergeCell ref="AF9:AS10"/>
    <mergeCell ref="AU9:BH10"/>
    <mergeCell ref="A3:M4"/>
    <mergeCell ref="N3:P4"/>
    <mergeCell ref="Q3:AC4"/>
    <mergeCell ref="AF3:AR4"/>
    <mergeCell ref="AS3:AU4"/>
    <mergeCell ref="AV3:BH4"/>
    <mergeCell ref="A1:J2"/>
    <mergeCell ref="K1:S2"/>
    <mergeCell ref="T1:AC2"/>
    <mergeCell ref="AF1:AO2"/>
    <mergeCell ref="AP1:AX2"/>
    <mergeCell ref="AY1:BH2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scale="86" orientation="landscape" r:id="rId1"/>
  <rowBreaks count="2" manualBreakCount="2">
    <brk id="48" max="16383" man="1"/>
    <brk id="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44"/>
  <sheetViews>
    <sheetView view="pageBreakPreview" zoomScale="85" zoomScaleNormal="100" zoomScaleSheetLayoutView="85" workbookViewId="0">
      <selection sqref="A1:J2"/>
    </sheetView>
  </sheetViews>
  <sheetFormatPr defaultColWidth="2.5" defaultRowHeight="14.25" customHeight="1"/>
  <cols>
    <col min="1" max="29" width="2.5" style="370" customWidth="1"/>
    <col min="30" max="31" width="5.625" style="370" customWidth="1"/>
    <col min="32" max="16384" width="2.5" style="370"/>
  </cols>
  <sheetData>
    <row r="1" spans="1:60" ht="14.25" customHeight="1">
      <c r="A1" s="365" t="s">
        <v>140</v>
      </c>
      <c r="B1" s="365"/>
      <c r="C1" s="365"/>
      <c r="D1" s="365"/>
      <c r="E1" s="365"/>
      <c r="F1" s="365"/>
      <c r="G1" s="365"/>
      <c r="H1" s="365"/>
      <c r="I1" s="365"/>
      <c r="J1" s="365"/>
      <c r="K1" s="366" t="s">
        <v>125</v>
      </c>
      <c r="L1" s="366"/>
      <c r="M1" s="366"/>
      <c r="N1" s="366"/>
      <c r="O1" s="366"/>
      <c r="P1" s="366"/>
      <c r="Q1" s="366"/>
      <c r="R1" s="366"/>
      <c r="S1" s="366"/>
      <c r="T1" s="367" t="s">
        <v>142</v>
      </c>
      <c r="U1" s="367"/>
      <c r="V1" s="367"/>
      <c r="W1" s="367"/>
      <c r="X1" s="367"/>
      <c r="Y1" s="367"/>
      <c r="Z1" s="367"/>
      <c r="AA1" s="367"/>
      <c r="AB1" s="367"/>
      <c r="AC1" s="367"/>
      <c r="AD1" s="368"/>
      <c r="AE1" s="369"/>
      <c r="AF1" s="365" t="s">
        <v>140</v>
      </c>
      <c r="AG1" s="365"/>
      <c r="AH1" s="365"/>
      <c r="AI1" s="365"/>
      <c r="AJ1" s="365"/>
      <c r="AK1" s="365"/>
      <c r="AL1" s="365"/>
      <c r="AM1" s="365"/>
      <c r="AN1" s="365"/>
      <c r="AO1" s="365"/>
      <c r="AP1" s="366" t="s">
        <v>125</v>
      </c>
      <c r="AQ1" s="366"/>
      <c r="AR1" s="366"/>
      <c r="AS1" s="366"/>
      <c r="AT1" s="366"/>
      <c r="AU1" s="366"/>
      <c r="AV1" s="366"/>
      <c r="AW1" s="366"/>
      <c r="AX1" s="366"/>
      <c r="AY1" s="367" t="s">
        <v>141</v>
      </c>
      <c r="AZ1" s="367"/>
      <c r="BA1" s="367"/>
      <c r="BB1" s="367"/>
      <c r="BC1" s="367"/>
      <c r="BD1" s="367"/>
      <c r="BE1" s="367"/>
      <c r="BF1" s="367"/>
      <c r="BG1" s="367"/>
      <c r="BH1" s="367"/>
    </row>
    <row r="2" spans="1:60" ht="14.25" customHeight="1">
      <c r="A2" s="365"/>
      <c r="B2" s="365"/>
      <c r="C2" s="365"/>
      <c r="D2" s="365"/>
      <c r="E2" s="365"/>
      <c r="F2" s="365"/>
      <c r="G2" s="365"/>
      <c r="H2" s="365"/>
      <c r="I2" s="365"/>
      <c r="J2" s="365"/>
      <c r="K2" s="366"/>
      <c r="L2" s="366"/>
      <c r="M2" s="366"/>
      <c r="N2" s="366"/>
      <c r="O2" s="366"/>
      <c r="P2" s="366"/>
      <c r="Q2" s="366"/>
      <c r="R2" s="366"/>
      <c r="S2" s="366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8"/>
      <c r="AE2" s="368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6"/>
      <c r="AQ2" s="366"/>
      <c r="AR2" s="366"/>
      <c r="AS2" s="366"/>
      <c r="AT2" s="366"/>
      <c r="AU2" s="366"/>
      <c r="AV2" s="366"/>
      <c r="AW2" s="366"/>
      <c r="AX2" s="366"/>
      <c r="AY2" s="367"/>
      <c r="AZ2" s="367"/>
      <c r="BA2" s="367"/>
      <c r="BB2" s="367"/>
      <c r="BC2" s="367"/>
      <c r="BD2" s="367"/>
      <c r="BE2" s="367"/>
      <c r="BF2" s="367"/>
      <c r="BG2" s="367"/>
      <c r="BH2" s="367"/>
    </row>
    <row r="3" spans="1:60" ht="14.25" customHeight="1">
      <c r="A3" s="371"/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2" t="s">
        <v>126</v>
      </c>
      <c r="O3" s="372"/>
      <c r="P3" s="372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4"/>
      <c r="AE3" s="374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AQ3" s="371"/>
      <c r="AR3" s="371"/>
      <c r="AS3" s="372" t="s">
        <v>126</v>
      </c>
      <c r="AT3" s="372"/>
      <c r="AU3" s="372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</row>
    <row r="4" spans="1:60" ht="14.25" customHeight="1">
      <c r="A4" s="371"/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2"/>
      <c r="O4" s="372"/>
      <c r="P4" s="372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4"/>
      <c r="AE4" s="374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2"/>
      <c r="AT4" s="372"/>
      <c r="AU4" s="372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</row>
    <row r="5" spans="1:60" ht="14.25" customHeight="1">
      <c r="A5" s="375" t="s">
        <v>127</v>
      </c>
      <c r="B5" s="376"/>
      <c r="C5" s="377"/>
      <c r="D5" s="378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80"/>
      <c r="AD5" s="381"/>
      <c r="AE5" s="381"/>
      <c r="AF5" s="375" t="s">
        <v>127</v>
      </c>
      <c r="AG5" s="376"/>
      <c r="AH5" s="377"/>
      <c r="AI5" s="378"/>
      <c r="AJ5" s="379"/>
      <c r="AK5" s="379"/>
      <c r="AL5" s="379"/>
      <c r="AM5" s="379"/>
      <c r="AN5" s="379"/>
      <c r="AO5" s="379"/>
      <c r="AP5" s="379"/>
      <c r="AQ5" s="379"/>
      <c r="AR5" s="379"/>
      <c r="AS5" s="379"/>
      <c r="AT5" s="379"/>
      <c r="AU5" s="379"/>
      <c r="AV5" s="379"/>
      <c r="AW5" s="379"/>
      <c r="AX5" s="379"/>
      <c r="AY5" s="379"/>
      <c r="AZ5" s="379"/>
      <c r="BA5" s="379"/>
      <c r="BB5" s="379"/>
      <c r="BC5" s="379"/>
      <c r="BD5" s="379"/>
      <c r="BE5" s="379"/>
      <c r="BF5" s="379"/>
      <c r="BG5" s="379"/>
      <c r="BH5" s="380"/>
    </row>
    <row r="6" spans="1:60" ht="14.25" customHeight="1">
      <c r="A6" s="382"/>
      <c r="B6" s="383"/>
      <c r="C6" s="384"/>
      <c r="D6" s="385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7"/>
      <c r="AD6" s="381"/>
      <c r="AE6" s="381"/>
      <c r="AF6" s="382"/>
      <c r="AG6" s="383"/>
      <c r="AH6" s="384"/>
      <c r="AI6" s="385"/>
      <c r="AJ6" s="386"/>
      <c r="AK6" s="386"/>
      <c r="AL6" s="386"/>
      <c r="AM6" s="386"/>
      <c r="AN6" s="386"/>
      <c r="AO6" s="386"/>
      <c r="AP6" s="386"/>
      <c r="AQ6" s="386"/>
      <c r="AR6" s="386"/>
      <c r="AS6" s="386"/>
      <c r="AT6" s="386"/>
      <c r="AU6" s="386"/>
      <c r="AV6" s="386"/>
      <c r="AW6" s="386"/>
      <c r="AX6" s="386"/>
      <c r="AY6" s="386"/>
      <c r="AZ6" s="386"/>
      <c r="BA6" s="386"/>
      <c r="BB6" s="386"/>
      <c r="BC6" s="386"/>
      <c r="BD6" s="386"/>
      <c r="BE6" s="386"/>
      <c r="BF6" s="386"/>
      <c r="BG6" s="386"/>
      <c r="BH6" s="387"/>
    </row>
    <row r="7" spans="1:60" ht="14.25" customHeight="1">
      <c r="A7" s="388"/>
      <c r="B7" s="389"/>
      <c r="C7" s="390"/>
      <c r="D7" s="391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3"/>
      <c r="AD7" s="381"/>
      <c r="AE7" s="381"/>
      <c r="AF7" s="388"/>
      <c r="AG7" s="389"/>
      <c r="AH7" s="390"/>
      <c r="AI7" s="391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392"/>
      <c r="AY7" s="392"/>
      <c r="AZ7" s="392"/>
      <c r="BA7" s="392"/>
      <c r="BB7" s="392"/>
      <c r="BC7" s="392"/>
      <c r="BD7" s="392"/>
      <c r="BE7" s="392"/>
      <c r="BF7" s="392"/>
      <c r="BG7" s="392"/>
      <c r="BH7" s="393"/>
    </row>
    <row r="8" spans="1:60" ht="7.5" customHeight="1">
      <c r="A8" s="394"/>
      <c r="B8" s="394"/>
      <c r="C8" s="394"/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4"/>
      <c r="AK8" s="394"/>
      <c r="AL8" s="394"/>
      <c r="AM8" s="394"/>
      <c r="AN8" s="394"/>
      <c r="AO8" s="394"/>
      <c r="AP8" s="394"/>
      <c r="AQ8" s="394"/>
      <c r="AR8" s="394"/>
      <c r="AS8" s="394"/>
      <c r="AT8" s="394"/>
      <c r="AU8" s="394"/>
      <c r="AV8" s="394"/>
      <c r="AW8" s="394"/>
      <c r="AX8" s="394"/>
      <c r="AY8" s="394"/>
      <c r="AZ8" s="394"/>
      <c r="BA8" s="394"/>
      <c r="BB8" s="394"/>
      <c r="BC8" s="394"/>
      <c r="BD8" s="394"/>
      <c r="BE8" s="394"/>
      <c r="BF8" s="394"/>
      <c r="BG8" s="394"/>
      <c r="BH8" s="394"/>
    </row>
    <row r="9" spans="1:60" ht="14.25" customHeight="1">
      <c r="A9" s="395" t="s">
        <v>128</v>
      </c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6"/>
      <c r="P9" s="397" t="s">
        <v>129</v>
      </c>
      <c r="Q9" s="397"/>
      <c r="R9" s="397"/>
      <c r="S9" s="397"/>
      <c r="T9" s="397"/>
      <c r="U9" s="397"/>
      <c r="V9" s="397"/>
      <c r="W9" s="397"/>
      <c r="X9" s="397"/>
      <c r="Y9" s="397"/>
      <c r="Z9" s="397"/>
      <c r="AA9" s="397"/>
      <c r="AB9" s="397"/>
      <c r="AC9" s="397"/>
      <c r="AD9" s="398"/>
      <c r="AE9" s="398"/>
      <c r="AF9" s="395" t="s">
        <v>128</v>
      </c>
      <c r="AG9" s="395"/>
      <c r="AH9" s="395"/>
      <c r="AI9" s="395"/>
      <c r="AJ9" s="395"/>
      <c r="AK9" s="395"/>
      <c r="AL9" s="395"/>
      <c r="AM9" s="395"/>
      <c r="AN9" s="395"/>
      <c r="AO9" s="395"/>
      <c r="AP9" s="395"/>
      <c r="AQ9" s="395"/>
      <c r="AR9" s="395"/>
      <c r="AS9" s="395"/>
      <c r="AT9" s="396"/>
      <c r="AU9" s="397" t="s">
        <v>129</v>
      </c>
      <c r="AV9" s="397"/>
      <c r="AW9" s="397"/>
      <c r="AX9" s="397"/>
      <c r="AY9" s="397"/>
      <c r="AZ9" s="397"/>
      <c r="BA9" s="397"/>
      <c r="BB9" s="397"/>
      <c r="BC9" s="397"/>
      <c r="BD9" s="397"/>
      <c r="BE9" s="397"/>
      <c r="BF9" s="397"/>
      <c r="BG9" s="397"/>
      <c r="BH9" s="397"/>
    </row>
    <row r="10" spans="1:60" ht="14.25" customHeight="1">
      <c r="A10" s="395"/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6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8"/>
      <c r="AE10" s="398"/>
      <c r="AF10" s="395"/>
      <c r="AG10" s="395"/>
      <c r="AH10" s="395"/>
      <c r="AI10" s="395"/>
      <c r="AJ10" s="395"/>
      <c r="AK10" s="395"/>
      <c r="AL10" s="395"/>
      <c r="AM10" s="395"/>
      <c r="AN10" s="395"/>
      <c r="AO10" s="395"/>
      <c r="AP10" s="395"/>
      <c r="AQ10" s="395"/>
      <c r="AR10" s="395"/>
      <c r="AS10" s="395"/>
      <c r="AT10" s="396"/>
      <c r="AU10" s="397"/>
      <c r="AV10" s="397"/>
      <c r="AW10" s="397"/>
      <c r="AX10" s="397"/>
      <c r="AY10" s="397"/>
      <c r="AZ10" s="397"/>
      <c r="BA10" s="397"/>
      <c r="BB10" s="397"/>
      <c r="BC10" s="397"/>
      <c r="BD10" s="397"/>
      <c r="BE10" s="397"/>
      <c r="BF10" s="397"/>
      <c r="BG10" s="397"/>
      <c r="BH10" s="397"/>
    </row>
    <row r="11" spans="1:60" ht="14.25" customHeight="1">
      <c r="A11" s="399" t="s">
        <v>130</v>
      </c>
      <c r="B11" s="400"/>
      <c r="C11" s="400"/>
      <c r="D11" s="400" t="s">
        <v>131</v>
      </c>
      <c r="E11" s="400"/>
      <c r="F11" s="400"/>
      <c r="G11" s="400"/>
      <c r="H11" s="400"/>
      <c r="I11" s="400"/>
      <c r="J11" s="400"/>
      <c r="K11" s="400"/>
      <c r="L11" s="400"/>
      <c r="M11" s="400"/>
      <c r="N11" s="400"/>
      <c r="O11" s="396"/>
      <c r="P11" s="399" t="s">
        <v>130</v>
      </c>
      <c r="Q11" s="400"/>
      <c r="R11" s="400"/>
      <c r="S11" s="400" t="s">
        <v>131</v>
      </c>
      <c r="T11" s="400"/>
      <c r="U11" s="400"/>
      <c r="V11" s="400"/>
      <c r="W11" s="400"/>
      <c r="X11" s="400"/>
      <c r="Y11" s="400"/>
      <c r="Z11" s="400"/>
      <c r="AA11" s="400"/>
      <c r="AB11" s="400"/>
      <c r="AC11" s="400"/>
      <c r="AD11" s="394"/>
      <c r="AE11" s="394"/>
      <c r="AF11" s="399" t="s">
        <v>130</v>
      </c>
      <c r="AG11" s="400"/>
      <c r="AH11" s="400"/>
      <c r="AI11" s="400" t="s">
        <v>131</v>
      </c>
      <c r="AJ11" s="400"/>
      <c r="AK11" s="400"/>
      <c r="AL11" s="400"/>
      <c r="AM11" s="400"/>
      <c r="AN11" s="400"/>
      <c r="AO11" s="400"/>
      <c r="AP11" s="400"/>
      <c r="AQ11" s="400"/>
      <c r="AR11" s="400"/>
      <c r="AS11" s="400"/>
      <c r="AT11" s="396"/>
      <c r="AU11" s="399" t="s">
        <v>130</v>
      </c>
      <c r="AV11" s="400"/>
      <c r="AW11" s="400"/>
      <c r="AX11" s="400" t="s">
        <v>131</v>
      </c>
      <c r="AY11" s="400"/>
      <c r="AZ11" s="400"/>
      <c r="BA11" s="400"/>
      <c r="BB11" s="400"/>
      <c r="BC11" s="400"/>
      <c r="BD11" s="400"/>
      <c r="BE11" s="400"/>
      <c r="BF11" s="400"/>
      <c r="BG11" s="400"/>
      <c r="BH11" s="400"/>
    </row>
    <row r="12" spans="1:60" ht="14.25" customHeight="1">
      <c r="A12" s="400"/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  <c r="O12" s="396"/>
      <c r="P12" s="400"/>
      <c r="Q12" s="400"/>
      <c r="R12" s="400"/>
      <c r="S12" s="400"/>
      <c r="T12" s="400"/>
      <c r="U12" s="400"/>
      <c r="V12" s="400"/>
      <c r="W12" s="400"/>
      <c r="X12" s="400"/>
      <c r="Y12" s="400"/>
      <c r="Z12" s="400"/>
      <c r="AA12" s="400"/>
      <c r="AB12" s="400"/>
      <c r="AC12" s="400"/>
      <c r="AD12" s="394"/>
      <c r="AE12" s="394"/>
      <c r="AF12" s="400"/>
      <c r="AG12" s="400"/>
      <c r="AH12" s="400"/>
      <c r="AI12" s="400"/>
      <c r="AJ12" s="400"/>
      <c r="AK12" s="400"/>
      <c r="AL12" s="400"/>
      <c r="AM12" s="400"/>
      <c r="AN12" s="400"/>
      <c r="AO12" s="400"/>
      <c r="AP12" s="400"/>
      <c r="AQ12" s="400"/>
      <c r="AR12" s="400"/>
      <c r="AS12" s="400"/>
      <c r="AT12" s="396"/>
      <c r="AU12" s="400"/>
      <c r="AV12" s="400"/>
      <c r="AW12" s="400"/>
      <c r="AX12" s="400"/>
      <c r="AY12" s="400"/>
      <c r="AZ12" s="400"/>
      <c r="BA12" s="400"/>
      <c r="BB12" s="400"/>
      <c r="BC12" s="400"/>
      <c r="BD12" s="400"/>
      <c r="BE12" s="400"/>
      <c r="BF12" s="400"/>
      <c r="BG12" s="400"/>
      <c r="BH12" s="400"/>
    </row>
    <row r="13" spans="1:60" ht="14.25" customHeight="1">
      <c r="A13" s="401"/>
      <c r="B13" s="401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396"/>
      <c r="P13" s="401"/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401"/>
      <c r="AB13" s="401"/>
      <c r="AC13" s="401"/>
      <c r="AD13" s="381"/>
      <c r="AE13" s="381"/>
      <c r="AF13" s="401"/>
      <c r="AG13" s="401"/>
      <c r="AH13" s="401"/>
      <c r="AI13" s="401"/>
      <c r="AJ13" s="401"/>
      <c r="AK13" s="401"/>
      <c r="AL13" s="401"/>
      <c r="AM13" s="401"/>
      <c r="AN13" s="401"/>
      <c r="AO13" s="401"/>
      <c r="AP13" s="401"/>
      <c r="AQ13" s="401"/>
      <c r="AR13" s="401"/>
      <c r="AS13" s="401"/>
      <c r="AT13" s="396"/>
      <c r="AU13" s="401"/>
      <c r="AV13" s="401"/>
      <c r="AW13" s="401"/>
      <c r="AX13" s="401"/>
      <c r="AY13" s="401"/>
      <c r="AZ13" s="401"/>
      <c r="BA13" s="401"/>
      <c r="BB13" s="401"/>
      <c r="BC13" s="401"/>
      <c r="BD13" s="401"/>
      <c r="BE13" s="401"/>
      <c r="BF13" s="401"/>
      <c r="BG13" s="401"/>
      <c r="BH13" s="401"/>
    </row>
    <row r="14" spans="1:60" ht="14.25" customHeight="1">
      <c r="A14" s="401"/>
      <c r="B14" s="401"/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396"/>
      <c r="P14" s="401"/>
      <c r="Q14" s="401"/>
      <c r="R14" s="401"/>
      <c r="S14" s="401"/>
      <c r="T14" s="401"/>
      <c r="U14" s="401"/>
      <c r="V14" s="401"/>
      <c r="W14" s="401"/>
      <c r="X14" s="401"/>
      <c r="Y14" s="401"/>
      <c r="Z14" s="401"/>
      <c r="AA14" s="401"/>
      <c r="AB14" s="401"/>
      <c r="AC14" s="401"/>
      <c r="AD14" s="381"/>
      <c r="AE14" s="381"/>
      <c r="AF14" s="401"/>
      <c r="AG14" s="401"/>
      <c r="AH14" s="401"/>
      <c r="AI14" s="401"/>
      <c r="AJ14" s="401"/>
      <c r="AK14" s="401"/>
      <c r="AL14" s="401"/>
      <c r="AM14" s="401"/>
      <c r="AN14" s="401"/>
      <c r="AO14" s="401"/>
      <c r="AP14" s="401"/>
      <c r="AQ14" s="401"/>
      <c r="AR14" s="401"/>
      <c r="AS14" s="401"/>
      <c r="AT14" s="396"/>
      <c r="AU14" s="401"/>
      <c r="AV14" s="401"/>
      <c r="AW14" s="401"/>
      <c r="AX14" s="401"/>
      <c r="AY14" s="401"/>
      <c r="AZ14" s="401"/>
      <c r="BA14" s="401"/>
      <c r="BB14" s="401"/>
      <c r="BC14" s="401"/>
      <c r="BD14" s="401"/>
      <c r="BE14" s="401"/>
      <c r="BF14" s="401"/>
      <c r="BG14" s="401"/>
      <c r="BH14" s="401"/>
    </row>
    <row r="15" spans="1:60" ht="14.25" customHeight="1">
      <c r="A15" s="401"/>
      <c r="B15" s="401"/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396"/>
      <c r="P15" s="401"/>
      <c r="Q15" s="401"/>
      <c r="R15" s="401"/>
      <c r="S15" s="401"/>
      <c r="T15" s="401"/>
      <c r="U15" s="401"/>
      <c r="V15" s="401"/>
      <c r="W15" s="401"/>
      <c r="X15" s="401"/>
      <c r="Y15" s="401"/>
      <c r="Z15" s="401"/>
      <c r="AA15" s="401"/>
      <c r="AB15" s="401"/>
      <c r="AC15" s="401"/>
      <c r="AD15" s="381"/>
      <c r="AE15" s="381"/>
      <c r="AF15" s="401"/>
      <c r="AG15" s="401"/>
      <c r="AH15" s="401"/>
      <c r="AI15" s="401"/>
      <c r="AJ15" s="401"/>
      <c r="AK15" s="401"/>
      <c r="AL15" s="401"/>
      <c r="AM15" s="401"/>
      <c r="AN15" s="401"/>
      <c r="AO15" s="401"/>
      <c r="AP15" s="401"/>
      <c r="AQ15" s="401"/>
      <c r="AR15" s="401"/>
      <c r="AS15" s="401"/>
      <c r="AT15" s="396"/>
      <c r="AU15" s="401"/>
      <c r="AV15" s="401"/>
      <c r="AW15" s="401"/>
      <c r="AX15" s="401"/>
      <c r="AY15" s="401"/>
      <c r="AZ15" s="401"/>
      <c r="BA15" s="401"/>
      <c r="BB15" s="401"/>
      <c r="BC15" s="401"/>
      <c r="BD15" s="401"/>
      <c r="BE15" s="401"/>
      <c r="BF15" s="401"/>
      <c r="BG15" s="401"/>
      <c r="BH15" s="401"/>
    </row>
    <row r="16" spans="1:60" ht="14.25" customHeight="1" thickBot="1">
      <c r="A16" s="402"/>
      <c r="B16" s="402"/>
      <c r="C16" s="402"/>
      <c r="D16" s="402"/>
      <c r="E16" s="402"/>
      <c r="F16" s="402"/>
      <c r="G16" s="402"/>
      <c r="H16" s="402"/>
      <c r="I16" s="402"/>
      <c r="J16" s="402"/>
      <c r="K16" s="402"/>
      <c r="L16" s="403" t="s">
        <v>132</v>
      </c>
      <c r="M16" s="403"/>
      <c r="N16" s="403"/>
      <c r="O16" s="403"/>
      <c r="P16" s="403"/>
      <c r="Q16" s="403"/>
      <c r="R16" s="403"/>
      <c r="S16" s="402"/>
      <c r="T16" s="402"/>
      <c r="U16" s="402"/>
      <c r="V16" s="402"/>
      <c r="W16" s="402"/>
      <c r="X16" s="402"/>
      <c r="Y16" s="402"/>
      <c r="Z16" s="402"/>
      <c r="AA16" s="402"/>
      <c r="AB16" s="402"/>
      <c r="AC16" s="402"/>
      <c r="AD16" s="396"/>
      <c r="AE16" s="396"/>
      <c r="AF16" s="402"/>
      <c r="AG16" s="402"/>
      <c r="AH16" s="402"/>
      <c r="AI16" s="402"/>
      <c r="AJ16" s="402"/>
      <c r="AK16" s="402"/>
      <c r="AL16" s="402"/>
      <c r="AM16" s="402"/>
      <c r="AN16" s="402"/>
      <c r="AO16" s="402"/>
      <c r="AP16" s="402"/>
      <c r="AQ16" s="403" t="s">
        <v>132</v>
      </c>
      <c r="AR16" s="403"/>
      <c r="AS16" s="403"/>
      <c r="AT16" s="403"/>
      <c r="AU16" s="403"/>
      <c r="AV16" s="403"/>
      <c r="AW16" s="403"/>
      <c r="AX16" s="402"/>
      <c r="AY16" s="402"/>
      <c r="AZ16" s="402"/>
      <c r="BA16" s="402"/>
      <c r="BB16" s="402"/>
      <c r="BC16" s="402"/>
      <c r="BD16" s="402"/>
      <c r="BE16" s="402"/>
      <c r="BF16" s="402"/>
      <c r="BG16" s="402"/>
      <c r="BH16" s="402"/>
    </row>
    <row r="17" spans="1:60" ht="14.25" customHeight="1" thickTop="1">
      <c r="A17" s="403" t="s">
        <v>133</v>
      </c>
      <c r="B17" s="403"/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3"/>
      <c r="Z17" s="403"/>
      <c r="AA17" s="403"/>
      <c r="AB17" s="403"/>
      <c r="AC17" s="403"/>
      <c r="AD17" s="394"/>
      <c r="AE17" s="394"/>
      <c r="AF17" s="403" t="s">
        <v>133</v>
      </c>
      <c r="AG17" s="403"/>
      <c r="AH17" s="403"/>
      <c r="AI17" s="403"/>
      <c r="AJ17" s="403"/>
      <c r="AK17" s="403"/>
      <c r="AL17" s="403"/>
      <c r="AM17" s="403"/>
      <c r="AN17" s="403"/>
      <c r="AO17" s="403"/>
      <c r="AP17" s="403"/>
      <c r="AQ17" s="403"/>
      <c r="AR17" s="403"/>
      <c r="AS17" s="403"/>
      <c r="AT17" s="403"/>
      <c r="AU17" s="403"/>
      <c r="AV17" s="403"/>
      <c r="AW17" s="403"/>
      <c r="AX17" s="403"/>
      <c r="AY17" s="403"/>
      <c r="AZ17" s="403"/>
      <c r="BA17" s="403"/>
      <c r="BB17" s="403"/>
      <c r="BC17" s="403"/>
      <c r="BD17" s="403"/>
      <c r="BE17" s="403"/>
      <c r="BF17" s="403"/>
      <c r="BG17" s="403"/>
      <c r="BH17" s="403"/>
    </row>
    <row r="18" spans="1:60" ht="14.25" customHeight="1">
      <c r="A18" s="400" t="s">
        <v>134</v>
      </c>
      <c r="B18" s="400"/>
      <c r="C18" s="400"/>
      <c r="D18" s="400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396"/>
      <c r="P18" s="400" t="s">
        <v>135</v>
      </c>
      <c r="Q18" s="400"/>
      <c r="R18" s="400"/>
      <c r="S18" s="400"/>
      <c r="T18" s="400"/>
      <c r="U18" s="400"/>
      <c r="V18" s="400"/>
      <c r="W18" s="400"/>
      <c r="X18" s="400"/>
      <c r="Y18" s="400"/>
      <c r="Z18" s="400"/>
      <c r="AA18" s="400"/>
      <c r="AB18" s="400"/>
      <c r="AC18" s="400"/>
      <c r="AD18" s="394"/>
      <c r="AE18" s="394"/>
      <c r="AF18" s="400" t="s">
        <v>134</v>
      </c>
      <c r="AG18" s="400"/>
      <c r="AH18" s="400"/>
      <c r="AI18" s="400"/>
      <c r="AJ18" s="400"/>
      <c r="AK18" s="400"/>
      <c r="AL18" s="400"/>
      <c r="AM18" s="400"/>
      <c r="AN18" s="400"/>
      <c r="AO18" s="400"/>
      <c r="AP18" s="400"/>
      <c r="AQ18" s="400"/>
      <c r="AR18" s="400"/>
      <c r="AS18" s="400"/>
      <c r="AT18" s="396"/>
      <c r="AU18" s="400" t="s">
        <v>135</v>
      </c>
      <c r="AV18" s="400"/>
      <c r="AW18" s="400"/>
      <c r="AX18" s="400"/>
      <c r="AY18" s="400"/>
      <c r="AZ18" s="400"/>
      <c r="BA18" s="400"/>
      <c r="BB18" s="400"/>
      <c r="BC18" s="400"/>
      <c r="BD18" s="400"/>
      <c r="BE18" s="400"/>
      <c r="BF18" s="400"/>
      <c r="BG18" s="400"/>
      <c r="BH18" s="400"/>
    </row>
    <row r="19" spans="1:60" ht="14.25" customHeight="1">
      <c r="A19" s="375"/>
      <c r="B19" s="376"/>
      <c r="C19" s="376"/>
      <c r="D19" s="376"/>
      <c r="E19" s="376"/>
      <c r="F19" s="376"/>
      <c r="G19" s="376"/>
      <c r="H19" s="376"/>
      <c r="I19" s="376"/>
      <c r="J19" s="376"/>
      <c r="K19" s="376"/>
      <c r="L19" s="376"/>
      <c r="M19" s="404"/>
      <c r="N19" s="405"/>
      <c r="O19" s="396"/>
      <c r="P19" s="400"/>
      <c r="Q19" s="400"/>
      <c r="R19" s="400"/>
      <c r="S19" s="400"/>
      <c r="T19" s="400"/>
      <c r="U19" s="400"/>
      <c r="V19" s="400"/>
      <c r="W19" s="400"/>
      <c r="X19" s="400"/>
      <c r="Y19" s="400"/>
      <c r="Z19" s="400"/>
      <c r="AA19" s="400"/>
      <c r="AB19" s="400"/>
      <c r="AC19" s="400"/>
      <c r="AD19" s="394"/>
      <c r="AE19" s="394"/>
      <c r="AF19" s="375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404"/>
      <c r="AS19" s="405"/>
      <c r="AT19" s="396"/>
      <c r="AU19" s="400"/>
      <c r="AV19" s="400"/>
      <c r="AW19" s="400"/>
      <c r="AX19" s="400"/>
      <c r="AY19" s="400"/>
      <c r="AZ19" s="400"/>
      <c r="BA19" s="400"/>
      <c r="BB19" s="400"/>
      <c r="BC19" s="400"/>
      <c r="BD19" s="400"/>
      <c r="BE19" s="400"/>
      <c r="BF19" s="400"/>
      <c r="BG19" s="400"/>
      <c r="BH19" s="400"/>
    </row>
    <row r="20" spans="1:60" ht="14.25" customHeight="1">
      <c r="A20" s="382"/>
      <c r="B20" s="383"/>
      <c r="C20" s="383"/>
      <c r="D20" s="383"/>
      <c r="E20" s="383"/>
      <c r="F20" s="383"/>
      <c r="G20" s="383"/>
      <c r="H20" s="383"/>
      <c r="I20" s="383"/>
      <c r="J20" s="383"/>
      <c r="K20" s="383"/>
      <c r="L20" s="383"/>
      <c r="M20" s="403" t="s">
        <v>136</v>
      </c>
      <c r="N20" s="406"/>
      <c r="O20" s="396"/>
      <c r="P20" s="400"/>
      <c r="Q20" s="400"/>
      <c r="R20" s="400"/>
      <c r="S20" s="400"/>
      <c r="T20" s="400"/>
      <c r="U20" s="400"/>
      <c r="V20" s="400"/>
      <c r="W20" s="400"/>
      <c r="X20" s="400"/>
      <c r="Y20" s="400"/>
      <c r="Z20" s="400"/>
      <c r="AA20" s="400"/>
      <c r="AB20" s="400"/>
      <c r="AC20" s="400"/>
      <c r="AD20" s="394"/>
      <c r="AE20" s="394"/>
      <c r="AF20" s="382"/>
      <c r="AG20" s="383"/>
      <c r="AH20" s="383"/>
      <c r="AI20" s="383"/>
      <c r="AJ20" s="383"/>
      <c r="AK20" s="383"/>
      <c r="AL20" s="383"/>
      <c r="AM20" s="383"/>
      <c r="AN20" s="383"/>
      <c r="AO20" s="383"/>
      <c r="AP20" s="383"/>
      <c r="AQ20" s="383"/>
      <c r="AR20" s="403" t="s">
        <v>136</v>
      </c>
      <c r="AS20" s="406"/>
      <c r="AT20" s="396"/>
      <c r="AU20" s="400"/>
      <c r="AV20" s="400"/>
      <c r="AW20" s="400"/>
      <c r="AX20" s="400"/>
      <c r="AY20" s="400"/>
      <c r="AZ20" s="400"/>
      <c r="BA20" s="400"/>
      <c r="BB20" s="400"/>
      <c r="BC20" s="400"/>
      <c r="BD20" s="400"/>
      <c r="BE20" s="400"/>
      <c r="BF20" s="400"/>
      <c r="BG20" s="400"/>
      <c r="BH20" s="400"/>
    </row>
    <row r="21" spans="1:60" ht="14.25" customHeight="1">
      <c r="A21" s="388"/>
      <c r="B21" s="389"/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407" t="s">
        <v>137</v>
      </c>
      <c r="N21" s="408"/>
      <c r="O21" s="396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0"/>
      <c r="AD21" s="394"/>
      <c r="AE21" s="394"/>
      <c r="AF21" s="388"/>
      <c r="AG21" s="389"/>
      <c r="AH21" s="389"/>
      <c r="AI21" s="389"/>
      <c r="AJ21" s="389"/>
      <c r="AK21" s="389"/>
      <c r="AL21" s="389"/>
      <c r="AM21" s="389"/>
      <c r="AN21" s="389"/>
      <c r="AO21" s="389"/>
      <c r="AP21" s="389"/>
      <c r="AQ21" s="389"/>
      <c r="AR21" s="407" t="s">
        <v>137</v>
      </c>
      <c r="AS21" s="408"/>
      <c r="AT21" s="396"/>
      <c r="AU21" s="400"/>
      <c r="AV21" s="400"/>
      <c r="AW21" s="400"/>
      <c r="AX21" s="400"/>
      <c r="AY21" s="400"/>
      <c r="AZ21" s="400"/>
      <c r="BA21" s="400"/>
      <c r="BB21" s="400"/>
      <c r="BC21" s="400"/>
      <c r="BD21" s="400"/>
      <c r="BE21" s="400"/>
      <c r="BF21" s="400"/>
      <c r="BG21" s="400"/>
      <c r="BH21" s="400"/>
    </row>
    <row r="22" spans="1:60" ht="14.25" customHeight="1">
      <c r="A22" s="409" t="s">
        <v>138</v>
      </c>
      <c r="B22" s="409"/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10" t="s">
        <v>139</v>
      </c>
      <c r="N22" s="410"/>
      <c r="O22" s="410"/>
      <c r="P22" s="410"/>
      <c r="Q22" s="410"/>
      <c r="R22" s="396"/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409" t="s">
        <v>138</v>
      </c>
      <c r="AG22" s="409"/>
      <c r="AH22" s="409"/>
      <c r="AI22" s="409"/>
      <c r="AJ22" s="409"/>
      <c r="AK22" s="409"/>
      <c r="AL22" s="409"/>
      <c r="AM22" s="409"/>
      <c r="AN22" s="409"/>
      <c r="AO22" s="409"/>
      <c r="AP22" s="409"/>
      <c r="AQ22" s="409"/>
      <c r="AR22" s="410" t="s">
        <v>139</v>
      </c>
      <c r="AS22" s="410"/>
      <c r="AT22" s="410"/>
      <c r="AU22" s="410"/>
      <c r="AV22" s="410"/>
      <c r="AW22" s="396"/>
      <c r="AX22" s="396"/>
      <c r="AY22" s="396"/>
      <c r="AZ22" s="396"/>
      <c r="BA22" s="396"/>
      <c r="BB22" s="396"/>
      <c r="BC22" s="396"/>
      <c r="BD22" s="396"/>
      <c r="BE22" s="396"/>
      <c r="BF22" s="396"/>
      <c r="BG22" s="396"/>
      <c r="BH22" s="396"/>
    </row>
    <row r="23" spans="1:60" ht="14.25" customHeight="1">
      <c r="A23" s="409"/>
      <c r="B23" s="409"/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10"/>
      <c r="N23" s="410"/>
      <c r="O23" s="410"/>
      <c r="P23" s="410"/>
      <c r="Q23" s="410"/>
      <c r="R23" s="411"/>
      <c r="S23" s="412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396"/>
      <c r="AE23" s="396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10"/>
      <c r="AS23" s="410"/>
      <c r="AT23" s="410"/>
      <c r="AU23" s="410"/>
      <c r="AV23" s="410"/>
      <c r="AW23" s="411"/>
      <c r="AX23" s="412"/>
      <c r="AY23" s="411"/>
      <c r="AZ23" s="411"/>
      <c r="BA23" s="411"/>
      <c r="BB23" s="411"/>
      <c r="BC23" s="411"/>
      <c r="BD23" s="411"/>
      <c r="BE23" s="411"/>
      <c r="BF23" s="411"/>
      <c r="BG23" s="411"/>
      <c r="BH23" s="411"/>
    </row>
    <row r="24" spans="1:60" ht="33.75" customHeight="1">
      <c r="A24" s="413"/>
      <c r="B24" s="394"/>
      <c r="C24" s="394"/>
      <c r="D24" s="394"/>
      <c r="E24" s="394"/>
      <c r="F24" s="394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5"/>
      <c r="AE24" s="416"/>
      <c r="AF24" s="396"/>
      <c r="AG24" s="396"/>
      <c r="AH24" s="396"/>
      <c r="AI24" s="396"/>
      <c r="AJ24" s="396"/>
      <c r="AK24" s="396"/>
      <c r="AL24" s="396"/>
      <c r="AM24" s="396"/>
      <c r="AN24" s="396"/>
      <c r="AO24" s="396"/>
      <c r="AP24" s="396"/>
      <c r="AQ24" s="396"/>
      <c r="AR24" s="396"/>
      <c r="AS24" s="396"/>
      <c r="AT24" s="396"/>
      <c r="AU24" s="396"/>
      <c r="AV24" s="396"/>
      <c r="AW24" s="396"/>
      <c r="AX24" s="396"/>
      <c r="AY24" s="396"/>
      <c r="AZ24" s="396"/>
      <c r="BA24" s="396"/>
      <c r="BB24" s="396"/>
      <c r="BC24" s="396"/>
      <c r="BD24" s="396"/>
      <c r="BE24" s="396"/>
      <c r="BF24" s="396"/>
      <c r="BG24" s="404"/>
      <c r="BH24" s="417"/>
    </row>
    <row r="25" spans="1:60" ht="33.75" customHeight="1">
      <c r="A25" s="396"/>
      <c r="B25" s="396"/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418"/>
      <c r="AE25" s="419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396"/>
      <c r="AT25" s="396"/>
      <c r="AU25" s="396"/>
      <c r="AV25" s="396"/>
      <c r="AW25" s="396"/>
      <c r="AX25" s="396"/>
      <c r="AY25" s="396"/>
      <c r="AZ25" s="396"/>
      <c r="BA25" s="396"/>
      <c r="BB25" s="396"/>
      <c r="BC25" s="396"/>
      <c r="BD25" s="396"/>
      <c r="BE25" s="396"/>
      <c r="BF25" s="396"/>
      <c r="BG25" s="396"/>
      <c r="BH25" s="396"/>
    </row>
    <row r="26" spans="1:60" ht="14.25" customHeight="1">
      <c r="A26" s="365" t="s">
        <v>140</v>
      </c>
      <c r="B26" s="365"/>
      <c r="C26" s="365"/>
      <c r="D26" s="365"/>
      <c r="E26" s="365"/>
      <c r="F26" s="365"/>
      <c r="G26" s="365"/>
      <c r="H26" s="365"/>
      <c r="I26" s="365"/>
      <c r="J26" s="365"/>
      <c r="K26" s="366" t="s">
        <v>125</v>
      </c>
      <c r="L26" s="366"/>
      <c r="M26" s="366"/>
      <c r="N26" s="366"/>
      <c r="O26" s="366"/>
      <c r="P26" s="366"/>
      <c r="Q26" s="366"/>
      <c r="R26" s="366"/>
      <c r="S26" s="366"/>
      <c r="T26" s="367" t="s">
        <v>141</v>
      </c>
      <c r="U26" s="367"/>
      <c r="V26" s="367"/>
      <c r="W26" s="367"/>
      <c r="X26" s="367"/>
      <c r="Y26" s="367"/>
      <c r="Z26" s="367"/>
      <c r="AA26" s="367"/>
      <c r="AB26" s="367"/>
      <c r="AC26" s="367"/>
      <c r="AD26" s="368"/>
      <c r="AE26" s="368"/>
      <c r="AF26" s="365" t="s">
        <v>140</v>
      </c>
      <c r="AG26" s="365"/>
      <c r="AH26" s="365"/>
      <c r="AI26" s="365"/>
      <c r="AJ26" s="365"/>
      <c r="AK26" s="365"/>
      <c r="AL26" s="365"/>
      <c r="AM26" s="365"/>
      <c r="AN26" s="365"/>
      <c r="AO26" s="365"/>
      <c r="AP26" s="366" t="s">
        <v>125</v>
      </c>
      <c r="AQ26" s="366"/>
      <c r="AR26" s="366"/>
      <c r="AS26" s="366"/>
      <c r="AT26" s="366"/>
      <c r="AU26" s="366"/>
      <c r="AV26" s="366"/>
      <c r="AW26" s="366"/>
      <c r="AX26" s="366"/>
      <c r="AY26" s="367" t="s">
        <v>141</v>
      </c>
      <c r="AZ26" s="367"/>
      <c r="BA26" s="367"/>
      <c r="BB26" s="367"/>
      <c r="BC26" s="367"/>
      <c r="BD26" s="367"/>
      <c r="BE26" s="367"/>
      <c r="BF26" s="367"/>
      <c r="BG26" s="367"/>
      <c r="BH26" s="367"/>
    </row>
    <row r="27" spans="1:60" ht="14.25" customHeight="1">
      <c r="A27" s="365"/>
      <c r="B27" s="365"/>
      <c r="C27" s="365"/>
      <c r="D27" s="365"/>
      <c r="E27" s="365"/>
      <c r="F27" s="365"/>
      <c r="G27" s="365"/>
      <c r="H27" s="365"/>
      <c r="I27" s="365"/>
      <c r="J27" s="365"/>
      <c r="K27" s="366"/>
      <c r="L27" s="366"/>
      <c r="M27" s="366"/>
      <c r="N27" s="366"/>
      <c r="O27" s="366"/>
      <c r="P27" s="366"/>
      <c r="Q27" s="366"/>
      <c r="R27" s="366"/>
      <c r="S27" s="366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8"/>
      <c r="AE27" s="368"/>
      <c r="AF27" s="365"/>
      <c r="AG27" s="365"/>
      <c r="AH27" s="365"/>
      <c r="AI27" s="365"/>
      <c r="AJ27" s="365"/>
      <c r="AK27" s="365"/>
      <c r="AL27" s="365"/>
      <c r="AM27" s="365"/>
      <c r="AN27" s="365"/>
      <c r="AO27" s="365"/>
      <c r="AP27" s="366"/>
      <c r="AQ27" s="366"/>
      <c r="AR27" s="366"/>
      <c r="AS27" s="366"/>
      <c r="AT27" s="366"/>
      <c r="AU27" s="366"/>
      <c r="AV27" s="366"/>
      <c r="AW27" s="366"/>
      <c r="AX27" s="366"/>
      <c r="AY27" s="367"/>
      <c r="AZ27" s="367"/>
      <c r="BA27" s="367"/>
      <c r="BB27" s="367"/>
      <c r="BC27" s="367"/>
      <c r="BD27" s="367"/>
      <c r="BE27" s="367"/>
      <c r="BF27" s="367"/>
      <c r="BG27" s="367"/>
      <c r="BH27" s="367"/>
    </row>
    <row r="28" spans="1:60" ht="14.25" customHeight="1">
      <c r="A28" s="371"/>
      <c r="B28" s="371"/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2" t="s">
        <v>126</v>
      </c>
      <c r="O28" s="372"/>
      <c r="P28" s="372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4"/>
      <c r="AE28" s="374"/>
      <c r="AF28" s="371"/>
      <c r="AG28" s="371"/>
      <c r="AH28" s="371"/>
      <c r="AI28" s="371"/>
      <c r="AJ28" s="371"/>
      <c r="AK28" s="371"/>
      <c r="AL28" s="371"/>
      <c r="AM28" s="371"/>
      <c r="AN28" s="371"/>
      <c r="AO28" s="371"/>
      <c r="AP28" s="371"/>
      <c r="AQ28" s="371"/>
      <c r="AR28" s="371"/>
      <c r="AS28" s="372" t="s">
        <v>126</v>
      </c>
      <c r="AT28" s="372"/>
      <c r="AU28" s="372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</row>
    <row r="29" spans="1:60" ht="14.25" customHeight="1">
      <c r="A29" s="371"/>
      <c r="B29" s="371"/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2"/>
      <c r="O29" s="372"/>
      <c r="P29" s="372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4"/>
      <c r="AE29" s="374"/>
      <c r="AF29" s="371"/>
      <c r="AG29" s="371"/>
      <c r="AH29" s="371"/>
      <c r="AI29" s="371"/>
      <c r="AJ29" s="371"/>
      <c r="AK29" s="371"/>
      <c r="AL29" s="371"/>
      <c r="AM29" s="371"/>
      <c r="AN29" s="371"/>
      <c r="AO29" s="371"/>
      <c r="AP29" s="371"/>
      <c r="AQ29" s="371"/>
      <c r="AR29" s="371"/>
      <c r="AS29" s="372"/>
      <c r="AT29" s="372"/>
      <c r="AU29" s="372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</row>
    <row r="30" spans="1:60" ht="14.25" customHeight="1">
      <c r="A30" s="375" t="s">
        <v>127</v>
      </c>
      <c r="B30" s="376"/>
      <c r="C30" s="377"/>
      <c r="D30" s="378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80"/>
      <c r="AD30" s="381"/>
      <c r="AE30" s="381"/>
      <c r="AF30" s="375" t="s">
        <v>127</v>
      </c>
      <c r="AG30" s="376"/>
      <c r="AH30" s="377"/>
      <c r="AI30" s="378"/>
      <c r="AJ30" s="379"/>
      <c r="AK30" s="379"/>
      <c r="AL30" s="379"/>
      <c r="AM30" s="379"/>
      <c r="AN30" s="379"/>
      <c r="AO30" s="379"/>
      <c r="AP30" s="379"/>
      <c r="AQ30" s="379"/>
      <c r="AR30" s="379"/>
      <c r="AS30" s="379"/>
      <c r="AT30" s="379"/>
      <c r="AU30" s="379"/>
      <c r="AV30" s="379"/>
      <c r="AW30" s="379"/>
      <c r="AX30" s="379"/>
      <c r="AY30" s="379"/>
      <c r="AZ30" s="379"/>
      <c r="BA30" s="379"/>
      <c r="BB30" s="379"/>
      <c r="BC30" s="379"/>
      <c r="BD30" s="379"/>
      <c r="BE30" s="379"/>
      <c r="BF30" s="379"/>
      <c r="BG30" s="379"/>
      <c r="BH30" s="380"/>
    </row>
    <row r="31" spans="1:60" ht="14.25" customHeight="1">
      <c r="A31" s="382"/>
      <c r="B31" s="383"/>
      <c r="C31" s="384"/>
      <c r="D31" s="385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86"/>
      <c r="Z31" s="386"/>
      <c r="AA31" s="386"/>
      <c r="AB31" s="386"/>
      <c r="AC31" s="387"/>
      <c r="AD31" s="381"/>
      <c r="AE31" s="381"/>
      <c r="AF31" s="382"/>
      <c r="AG31" s="383"/>
      <c r="AH31" s="384"/>
      <c r="AI31" s="385"/>
      <c r="AJ31" s="386"/>
      <c r="AK31" s="386"/>
      <c r="AL31" s="386"/>
      <c r="AM31" s="386"/>
      <c r="AN31" s="386"/>
      <c r="AO31" s="386"/>
      <c r="AP31" s="386"/>
      <c r="AQ31" s="386"/>
      <c r="AR31" s="386"/>
      <c r="AS31" s="386"/>
      <c r="AT31" s="386"/>
      <c r="AU31" s="386"/>
      <c r="AV31" s="386"/>
      <c r="AW31" s="386"/>
      <c r="AX31" s="386"/>
      <c r="AY31" s="386"/>
      <c r="AZ31" s="386"/>
      <c r="BA31" s="386"/>
      <c r="BB31" s="386"/>
      <c r="BC31" s="386"/>
      <c r="BD31" s="386"/>
      <c r="BE31" s="386"/>
      <c r="BF31" s="386"/>
      <c r="BG31" s="386"/>
      <c r="BH31" s="387"/>
    </row>
    <row r="32" spans="1:60" ht="14.25" customHeight="1">
      <c r="A32" s="388"/>
      <c r="B32" s="389"/>
      <c r="C32" s="390"/>
      <c r="D32" s="391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3"/>
      <c r="AD32" s="381"/>
      <c r="AE32" s="381"/>
      <c r="AF32" s="388"/>
      <c r="AG32" s="389"/>
      <c r="AH32" s="390"/>
      <c r="AI32" s="391"/>
      <c r="AJ32" s="392"/>
      <c r="AK32" s="392"/>
      <c r="AL32" s="392"/>
      <c r="AM32" s="392"/>
      <c r="AN32" s="392"/>
      <c r="AO32" s="392"/>
      <c r="AP32" s="392"/>
      <c r="AQ32" s="392"/>
      <c r="AR32" s="392"/>
      <c r="AS32" s="392"/>
      <c r="AT32" s="392"/>
      <c r="AU32" s="392"/>
      <c r="AV32" s="392"/>
      <c r="AW32" s="392"/>
      <c r="AX32" s="392"/>
      <c r="AY32" s="392"/>
      <c r="AZ32" s="392"/>
      <c r="BA32" s="392"/>
      <c r="BB32" s="392"/>
      <c r="BC32" s="392"/>
      <c r="BD32" s="392"/>
      <c r="BE32" s="392"/>
      <c r="BF32" s="392"/>
      <c r="BG32" s="392"/>
      <c r="BH32" s="393"/>
    </row>
    <row r="33" spans="1:60" ht="7.5" customHeight="1">
      <c r="A33" s="394"/>
      <c r="B33" s="394"/>
      <c r="C33" s="394"/>
      <c r="D33" s="394"/>
      <c r="E33" s="394"/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</row>
    <row r="34" spans="1:60" ht="14.25" customHeight="1">
      <c r="A34" s="395" t="s">
        <v>128</v>
      </c>
      <c r="B34" s="395"/>
      <c r="C34" s="395"/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96"/>
      <c r="P34" s="397" t="s">
        <v>129</v>
      </c>
      <c r="Q34" s="397"/>
      <c r="R34" s="397"/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397"/>
      <c r="AD34" s="398"/>
      <c r="AE34" s="398"/>
      <c r="AF34" s="395" t="s">
        <v>128</v>
      </c>
      <c r="AG34" s="395"/>
      <c r="AH34" s="395"/>
      <c r="AI34" s="395"/>
      <c r="AJ34" s="395"/>
      <c r="AK34" s="395"/>
      <c r="AL34" s="395"/>
      <c r="AM34" s="395"/>
      <c r="AN34" s="395"/>
      <c r="AO34" s="395"/>
      <c r="AP34" s="395"/>
      <c r="AQ34" s="395"/>
      <c r="AR34" s="395"/>
      <c r="AS34" s="395"/>
      <c r="AT34" s="396"/>
      <c r="AU34" s="397" t="s">
        <v>129</v>
      </c>
      <c r="AV34" s="397"/>
      <c r="AW34" s="397"/>
      <c r="AX34" s="397"/>
      <c r="AY34" s="397"/>
      <c r="AZ34" s="397"/>
      <c r="BA34" s="397"/>
      <c r="BB34" s="397"/>
      <c r="BC34" s="397"/>
      <c r="BD34" s="397"/>
      <c r="BE34" s="397"/>
      <c r="BF34" s="397"/>
      <c r="BG34" s="397"/>
      <c r="BH34" s="397"/>
    </row>
    <row r="35" spans="1:60" ht="14.25" customHeight="1">
      <c r="A35" s="395"/>
      <c r="B35" s="395"/>
      <c r="C35" s="395"/>
      <c r="D35" s="395"/>
      <c r="E35" s="395"/>
      <c r="F35" s="395"/>
      <c r="G35" s="395"/>
      <c r="H35" s="395"/>
      <c r="I35" s="395"/>
      <c r="J35" s="395"/>
      <c r="K35" s="395"/>
      <c r="L35" s="395"/>
      <c r="M35" s="395"/>
      <c r="N35" s="395"/>
      <c r="O35" s="396"/>
      <c r="P35" s="397"/>
      <c r="Q35" s="397"/>
      <c r="R35" s="397"/>
      <c r="S35" s="397"/>
      <c r="T35" s="397"/>
      <c r="U35" s="397"/>
      <c r="V35" s="397"/>
      <c r="W35" s="397"/>
      <c r="X35" s="397"/>
      <c r="Y35" s="397"/>
      <c r="Z35" s="397"/>
      <c r="AA35" s="397"/>
      <c r="AB35" s="397"/>
      <c r="AC35" s="397"/>
      <c r="AD35" s="398"/>
      <c r="AE35" s="398"/>
      <c r="AF35" s="395"/>
      <c r="AG35" s="395"/>
      <c r="AH35" s="395"/>
      <c r="AI35" s="395"/>
      <c r="AJ35" s="395"/>
      <c r="AK35" s="395"/>
      <c r="AL35" s="395"/>
      <c r="AM35" s="395"/>
      <c r="AN35" s="395"/>
      <c r="AO35" s="395"/>
      <c r="AP35" s="395"/>
      <c r="AQ35" s="395"/>
      <c r="AR35" s="395"/>
      <c r="AS35" s="395"/>
      <c r="AT35" s="396"/>
      <c r="AU35" s="397"/>
      <c r="AV35" s="397"/>
      <c r="AW35" s="397"/>
      <c r="AX35" s="397"/>
      <c r="AY35" s="397"/>
      <c r="AZ35" s="397"/>
      <c r="BA35" s="397"/>
      <c r="BB35" s="397"/>
      <c r="BC35" s="397"/>
      <c r="BD35" s="397"/>
      <c r="BE35" s="397"/>
      <c r="BF35" s="397"/>
      <c r="BG35" s="397"/>
      <c r="BH35" s="397"/>
    </row>
    <row r="36" spans="1:60" ht="14.25" customHeight="1">
      <c r="A36" s="399" t="s">
        <v>130</v>
      </c>
      <c r="B36" s="400"/>
      <c r="C36" s="400"/>
      <c r="D36" s="400" t="s">
        <v>131</v>
      </c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396"/>
      <c r="P36" s="399" t="s">
        <v>130</v>
      </c>
      <c r="Q36" s="400"/>
      <c r="R36" s="400"/>
      <c r="S36" s="400" t="s">
        <v>131</v>
      </c>
      <c r="T36" s="400"/>
      <c r="U36" s="400"/>
      <c r="V36" s="400"/>
      <c r="W36" s="400"/>
      <c r="X36" s="400"/>
      <c r="Y36" s="400"/>
      <c r="Z36" s="400"/>
      <c r="AA36" s="400"/>
      <c r="AB36" s="400"/>
      <c r="AC36" s="400"/>
      <c r="AD36" s="394"/>
      <c r="AE36" s="394"/>
      <c r="AF36" s="399" t="s">
        <v>130</v>
      </c>
      <c r="AG36" s="400"/>
      <c r="AH36" s="400"/>
      <c r="AI36" s="400" t="s">
        <v>131</v>
      </c>
      <c r="AJ36" s="400"/>
      <c r="AK36" s="400"/>
      <c r="AL36" s="400"/>
      <c r="AM36" s="400"/>
      <c r="AN36" s="400"/>
      <c r="AO36" s="400"/>
      <c r="AP36" s="400"/>
      <c r="AQ36" s="400"/>
      <c r="AR36" s="400"/>
      <c r="AS36" s="400"/>
      <c r="AT36" s="396"/>
      <c r="AU36" s="399" t="s">
        <v>130</v>
      </c>
      <c r="AV36" s="400"/>
      <c r="AW36" s="400"/>
      <c r="AX36" s="400" t="s">
        <v>131</v>
      </c>
      <c r="AY36" s="400"/>
      <c r="AZ36" s="400"/>
      <c r="BA36" s="400"/>
      <c r="BB36" s="400"/>
      <c r="BC36" s="400"/>
      <c r="BD36" s="400"/>
      <c r="BE36" s="400"/>
      <c r="BF36" s="400"/>
      <c r="BG36" s="400"/>
      <c r="BH36" s="400"/>
    </row>
    <row r="37" spans="1:60" ht="14.25" customHeight="1">
      <c r="A37" s="400"/>
      <c r="B37" s="400"/>
      <c r="C37" s="400"/>
      <c r="D37" s="400"/>
      <c r="E37" s="400"/>
      <c r="F37" s="400"/>
      <c r="G37" s="400"/>
      <c r="H37" s="400"/>
      <c r="I37" s="400"/>
      <c r="J37" s="400"/>
      <c r="K37" s="400"/>
      <c r="L37" s="400"/>
      <c r="M37" s="400"/>
      <c r="N37" s="400"/>
      <c r="O37" s="396"/>
      <c r="P37" s="400"/>
      <c r="Q37" s="400"/>
      <c r="R37" s="400"/>
      <c r="S37" s="400"/>
      <c r="T37" s="400"/>
      <c r="U37" s="400"/>
      <c r="V37" s="400"/>
      <c r="W37" s="400"/>
      <c r="X37" s="400"/>
      <c r="Y37" s="400"/>
      <c r="Z37" s="400"/>
      <c r="AA37" s="400"/>
      <c r="AB37" s="400"/>
      <c r="AC37" s="400"/>
      <c r="AD37" s="394"/>
      <c r="AE37" s="394"/>
      <c r="AF37" s="400"/>
      <c r="AG37" s="400"/>
      <c r="AH37" s="400"/>
      <c r="AI37" s="400"/>
      <c r="AJ37" s="400"/>
      <c r="AK37" s="400"/>
      <c r="AL37" s="400"/>
      <c r="AM37" s="400"/>
      <c r="AN37" s="400"/>
      <c r="AO37" s="400"/>
      <c r="AP37" s="400"/>
      <c r="AQ37" s="400"/>
      <c r="AR37" s="400"/>
      <c r="AS37" s="400"/>
      <c r="AT37" s="396"/>
      <c r="AU37" s="400"/>
      <c r="AV37" s="400"/>
      <c r="AW37" s="400"/>
      <c r="AX37" s="400"/>
      <c r="AY37" s="400"/>
      <c r="AZ37" s="400"/>
      <c r="BA37" s="400"/>
      <c r="BB37" s="400"/>
      <c r="BC37" s="400"/>
      <c r="BD37" s="400"/>
      <c r="BE37" s="400"/>
      <c r="BF37" s="400"/>
      <c r="BG37" s="400"/>
      <c r="BH37" s="400"/>
    </row>
    <row r="38" spans="1:60" ht="14.25" customHeight="1">
      <c r="A38" s="401"/>
      <c r="B38" s="401"/>
      <c r="C38" s="401"/>
      <c r="D38" s="401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396"/>
      <c r="P38" s="401"/>
      <c r="Q38" s="401"/>
      <c r="R38" s="401"/>
      <c r="S38" s="401"/>
      <c r="T38" s="401"/>
      <c r="U38" s="401"/>
      <c r="V38" s="401"/>
      <c r="W38" s="401"/>
      <c r="X38" s="401"/>
      <c r="Y38" s="401"/>
      <c r="Z38" s="401"/>
      <c r="AA38" s="401"/>
      <c r="AB38" s="401"/>
      <c r="AC38" s="401"/>
      <c r="AD38" s="381"/>
      <c r="AE38" s="381"/>
      <c r="AF38" s="401"/>
      <c r="AG38" s="401"/>
      <c r="AH38" s="401"/>
      <c r="AI38" s="401"/>
      <c r="AJ38" s="401"/>
      <c r="AK38" s="401"/>
      <c r="AL38" s="401"/>
      <c r="AM38" s="401"/>
      <c r="AN38" s="401"/>
      <c r="AO38" s="401"/>
      <c r="AP38" s="401"/>
      <c r="AQ38" s="401"/>
      <c r="AR38" s="401"/>
      <c r="AS38" s="401"/>
      <c r="AT38" s="396"/>
      <c r="AU38" s="401"/>
      <c r="AV38" s="401"/>
      <c r="AW38" s="401"/>
      <c r="AX38" s="401"/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</row>
    <row r="39" spans="1:60" ht="14.25" customHeight="1">
      <c r="A39" s="401"/>
      <c r="B39" s="401"/>
      <c r="C39" s="401"/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396"/>
      <c r="P39" s="401"/>
      <c r="Q39" s="401"/>
      <c r="R39" s="401"/>
      <c r="S39" s="401"/>
      <c r="T39" s="401"/>
      <c r="U39" s="401"/>
      <c r="V39" s="401"/>
      <c r="W39" s="401"/>
      <c r="X39" s="401"/>
      <c r="Y39" s="401"/>
      <c r="Z39" s="401"/>
      <c r="AA39" s="401"/>
      <c r="AB39" s="401"/>
      <c r="AC39" s="401"/>
      <c r="AD39" s="381"/>
      <c r="AE39" s="381"/>
      <c r="AF39" s="401"/>
      <c r="AG39" s="401"/>
      <c r="AH39" s="401"/>
      <c r="AI39" s="401"/>
      <c r="AJ39" s="401"/>
      <c r="AK39" s="401"/>
      <c r="AL39" s="401"/>
      <c r="AM39" s="401"/>
      <c r="AN39" s="401"/>
      <c r="AO39" s="401"/>
      <c r="AP39" s="401"/>
      <c r="AQ39" s="401"/>
      <c r="AR39" s="401"/>
      <c r="AS39" s="401"/>
      <c r="AT39" s="396"/>
      <c r="AU39" s="401"/>
      <c r="AV39" s="401"/>
      <c r="AW39" s="401"/>
      <c r="AX39" s="401"/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</row>
    <row r="40" spans="1:60" ht="14.25" customHeight="1">
      <c r="A40" s="401"/>
      <c r="B40" s="401"/>
      <c r="C40" s="401"/>
      <c r="D40" s="401"/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396"/>
      <c r="P40" s="401"/>
      <c r="Q40" s="401"/>
      <c r="R40" s="401"/>
      <c r="S40" s="401"/>
      <c r="T40" s="401"/>
      <c r="U40" s="401"/>
      <c r="V40" s="401"/>
      <c r="W40" s="401"/>
      <c r="X40" s="401"/>
      <c r="Y40" s="401"/>
      <c r="Z40" s="401"/>
      <c r="AA40" s="401"/>
      <c r="AB40" s="401"/>
      <c r="AC40" s="401"/>
      <c r="AD40" s="381"/>
      <c r="AE40" s="381"/>
      <c r="AF40" s="401"/>
      <c r="AG40" s="401"/>
      <c r="AH40" s="401"/>
      <c r="AI40" s="401"/>
      <c r="AJ40" s="401"/>
      <c r="AK40" s="401"/>
      <c r="AL40" s="401"/>
      <c r="AM40" s="401"/>
      <c r="AN40" s="401"/>
      <c r="AO40" s="401"/>
      <c r="AP40" s="401"/>
      <c r="AQ40" s="401"/>
      <c r="AR40" s="401"/>
      <c r="AS40" s="401"/>
      <c r="AT40" s="396"/>
      <c r="AU40" s="401"/>
      <c r="AV40" s="401"/>
      <c r="AW40" s="401"/>
      <c r="AX40" s="401"/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</row>
    <row r="41" spans="1:60" ht="14.25" customHeight="1" thickBot="1">
      <c r="A41" s="402"/>
      <c r="B41" s="402"/>
      <c r="C41" s="402"/>
      <c r="D41" s="402"/>
      <c r="E41" s="402"/>
      <c r="F41" s="402"/>
      <c r="G41" s="402"/>
      <c r="H41" s="402"/>
      <c r="I41" s="402"/>
      <c r="J41" s="402"/>
      <c r="K41" s="402"/>
      <c r="L41" s="403" t="s">
        <v>132</v>
      </c>
      <c r="M41" s="403"/>
      <c r="N41" s="403"/>
      <c r="O41" s="403"/>
      <c r="P41" s="403"/>
      <c r="Q41" s="403"/>
      <c r="R41" s="403"/>
      <c r="S41" s="402"/>
      <c r="T41" s="402"/>
      <c r="U41" s="402"/>
      <c r="V41" s="402"/>
      <c r="W41" s="402"/>
      <c r="X41" s="402"/>
      <c r="Y41" s="402"/>
      <c r="Z41" s="402"/>
      <c r="AA41" s="402"/>
      <c r="AB41" s="402"/>
      <c r="AC41" s="402"/>
      <c r="AD41" s="396"/>
      <c r="AE41" s="396"/>
      <c r="AF41" s="402"/>
      <c r="AG41" s="402"/>
      <c r="AH41" s="402"/>
      <c r="AI41" s="402"/>
      <c r="AJ41" s="402"/>
      <c r="AK41" s="402"/>
      <c r="AL41" s="402"/>
      <c r="AM41" s="402"/>
      <c r="AN41" s="402"/>
      <c r="AO41" s="402"/>
      <c r="AP41" s="402"/>
      <c r="AQ41" s="403" t="s">
        <v>132</v>
      </c>
      <c r="AR41" s="403"/>
      <c r="AS41" s="403"/>
      <c r="AT41" s="403"/>
      <c r="AU41" s="403"/>
      <c r="AV41" s="403"/>
      <c r="AW41" s="403"/>
      <c r="AX41" s="402"/>
      <c r="AY41" s="402"/>
      <c r="AZ41" s="402"/>
      <c r="BA41" s="402"/>
      <c r="BB41" s="402"/>
      <c r="BC41" s="402"/>
      <c r="BD41" s="402"/>
      <c r="BE41" s="402"/>
      <c r="BF41" s="402"/>
      <c r="BG41" s="402"/>
      <c r="BH41" s="402"/>
    </row>
    <row r="42" spans="1:60" ht="14.25" customHeight="1" thickTop="1">
      <c r="A42" s="403" t="s">
        <v>133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394"/>
      <c r="AE42" s="394"/>
      <c r="AF42" s="403" t="s">
        <v>133</v>
      </c>
      <c r="AG42" s="403"/>
      <c r="AH42" s="403"/>
      <c r="AI42" s="403"/>
      <c r="AJ42" s="403"/>
      <c r="AK42" s="403"/>
      <c r="AL42" s="403"/>
      <c r="AM42" s="403"/>
      <c r="AN42" s="403"/>
      <c r="AO42" s="403"/>
      <c r="AP42" s="403"/>
      <c r="AQ42" s="403"/>
      <c r="AR42" s="403"/>
      <c r="AS42" s="403"/>
      <c r="AT42" s="403"/>
      <c r="AU42" s="403"/>
      <c r="AV42" s="403"/>
      <c r="AW42" s="403"/>
      <c r="AX42" s="403"/>
      <c r="AY42" s="403"/>
      <c r="AZ42" s="403"/>
      <c r="BA42" s="403"/>
      <c r="BB42" s="403"/>
      <c r="BC42" s="403"/>
      <c r="BD42" s="403"/>
      <c r="BE42" s="403"/>
      <c r="BF42" s="403"/>
      <c r="BG42" s="403"/>
      <c r="BH42" s="403"/>
    </row>
    <row r="43" spans="1:60" ht="14.25" customHeight="1">
      <c r="A43" s="400" t="s">
        <v>134</v>
      </c>
      <c r="B43" s="400"/>
      <c r="C43" s="400"/>
      <c r="D43" s="400"/>
      <c r="E43" s="400"/>
      <c r="F43" s="400"/>
      <c r="G43" s="400"/>
      <c r="H43" s="400"/>
      <c r="I43" s="400"/>
      <c r="J43" s="400"/>
      <c r="K43" s="400"/>
      <c r="L43" s="400"/>
      <c r="M43" s="400"/>
      <c r="N43" s="400"/>
      <c r="O43" s="396"/>
      <c r="P43" s="400" t="s">
        <v>135</v>
      </c>
      <c r="Q43" s="400"/>
      <c r="R43" s="400"/>
      <c r="S43" s="400"/>
      <c r="T43" s="400"/>
      <c r="U43" s="400"/>
      <c r="V43" s="400"/>
      <c r="W43" s="400"/>
      <c r="X43" s="400"/>
      <c r="Y43" s="400"/>
      <c r="Z43" s="400"/>
      <c r="AA43" s="400"/>
      <c r="AB43" s="400"/>
      <c r="AC43" s="400"/>
      <c r="AD43" s="394"/>
      <c r="AE43" s="394"/>
      <c r="AF43" s="400" t="s">
        <v>134</v>
      </c>
      <c r="AG43" s="400"/>
      <c r="AH43" s="400"/>
      <c r="AI43" s="400"/>
      <c r="AJ43" s="400"/>
      <c r="AK43" s="400"/>
      <c r="AL43" s="400"/>
      <c r="AM43" s="400"/>
      <c r="AN43" s="400"/>
      <c r="AO43" s="400"/>
      <c r="AP43" s="400"/>
      <c r="AQ43" s="400"/>
      <c r="AR43" s="400"/>
      <c r="AS43" s="400"/>
      <c r="AT43" s="396"/>
      <c r="AU43" s="400" t="s">
        <v>135</v>
      </c>
      <c r="AV43" s="400"/>
      <c r="AW43" s="400"/>
      <c r="AX43" s="400"/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</row>
    <row r="44" spans="1:60" ht="14.25" customHeight="1">
      <c r="A44" s="375"/>
      <c r="B44" s="376"/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404"/>
      <c r="N44" s="405"/>
      <c r="O44" s="396"/>
      <c r="P44" s="400"/>
      <c r="Q44" s="400"/>
      <c r="R44" s="400"/>
      <c r="S44" s="400"/>
      <c r="T44" s="400"/>
      <c r="U44" s="400"/>
      <c r="V44" s="400"/>
      <c r="W44" s="400"/>
      <c r="X44" s="400"/>
      <c r="Y44" s="400"/>
      <c r="Z44" s="400"/>
      <c r="AA44" s="400"/>
      <c r="AB44" s="400"/>
      <c r="AC44" s="400"/>
      <c r="AD44" s="394"/>
      <c r="AE44" s="394"/>
      <c r="AF44" s="375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404"/>
      <c r="AS44" s="405"/>
      <c r="AT44" s="396"/>
      <c r="AU44" s="400"/>
      <c r="AV44" s="400"/>
      <c r="AW44" s="400"/>
      <c r="AX44" s="400"/>
      <c r="AY44" s="400"/>
      <c r="AZ44" s="400"/>
      <c r="BA44" s="400"/>
      <c r="BB44" s="400"/>
      <c r="BC44" s="400"/>
      <c r="BD44" s="400"/>
      <c r="BE44" s="400"/>
      <c r="BF44" s="400"/>
      <c r="BG44" s="400"/>
      <c r="BH44" s="400"/>
    </row>
    <row r="45" spans="1:60" ht="14.25" customHeight="1">
      <c r="A45" s="382"/>
      <c r="B45" s="383"/>
      <c r="C45" s="383"/>
      <c r="D45" s="383"/>
      <c r="E45" s="383"/>
      <c r="F45" s="383"/>
      <c r="G45" s="383"/>
      <c r="H45" s="383"/>
      <c r="I45" s="383"/>
      <c r="J45" s="383"/>
      <c r="K45" s="383"/>
      <c r="L45" s="383"/>
      <c r="M45" s="403" t="s">
        <v>136</v>
      </c>
      <c r="N45" s="406"/>
      <c r="O45" s="396"/>
      <c r="P45" s="400"/>
      <c r="Q45" s="400"/>
      <c r="R45" s="400"/>
      <c r="S45" s="400"/>
      <c r="T45" s="400"/>
      <c r="U45" s="400"/>
      <c r="V45" s="400"/>
      <c r="W45" s="400"/>
      <c r="X45" s="400"/>
      <c r="Y45" s="400"/>
      <c r="Z45" s="400"/>
      <c r="AA45" s="400"/>
      <c r="AB45" s="400"/>
      <c r="AC45" s="400"/>
      <c r="AD45" s="394"/>
      <c r="AE45" s="394"/>
      <c r="AF45" s="382"/>
      <c r="AG45" s="383"/>
      <c r="AH45" s="383"/>
      <c r="AI45" s="383"/>
      <c r="AJ45" s="383"/>
      <c r="AK45" s="383"/>
      <c r="AL45" s="383"/>
      <c r="AM45" s="383"/>
      <c r="AN45" s="383"/>
      <c r="AO45" s="383"/>
      <c r="AP45" s="383"/>
      <c r="AQ45" s="383"/>
      <c r="AR45" s="403" t="s">
        <v>136</v>
      </c>
      <c r="AS45" s="406"/>
      <c r="AT45" s="396"/>
      <c r="AU45" s="400"/>
      <c r="AV45" s="400"/>
      <c r="AW45" s="400"/>
      <c r="AX45" s="400"/>
      <c r="AY45" s="400"/>
      <c r="AZ45" s="400"/>
      <c r="BA45" s="400"/>
      <c r="BB45" s="400"/>
      <c r="BC45" s="400"/>
      <c r="BD45" s="400"/>
      <c r="BE45" s="400"/>
      <c r="BF45" s="400"/>
      <c r="BG45" s="400"/>
      <c r="BH45" s="400"/>
    </row>
    <row r="46" spans="1:60" ht="14.25" customHeight="1">
      <c r="A46" s="388"/>
      <c r="B46" s="389"/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407" t="s">
        <v>137</v>
      </c>
      <c r="N46" s="408"/>
      <c r="O46" s="396"/>
      <c r="P46" s="400"/>
      <c r="Q46" s="400"/>
      <c r="R46" s="400"/>
      <c r="S46" s="400"/>
      <c r="T46" s="400"/>
      <c r="U46" s="400"/>
      <c r="V46" s="400"/>
      <c r="W46" s="400"/>
      <c r="X46" s="400"/>
      <c r="Y46" s="400"/>
      <c r="Z46" s="400"/>
      <c r="AA46" s="400"/>
      <c r="AB46" s="400"/>
      <c r="AC46" s="400"/>
      <c r="AD46" s="394"/>
      <c r="AE46" s="394"/>
      <c r="AF46" s="388"/>
      <c r="AG46" s="389"/>
      <c r="AH46" s="389"/>
      <c r="AI46" s="389"/>
      <c r="AJ46" s="389"/>
      <c r="AK46" s="389"/>
      <c r="AL46" s="389"/>
      <c r="AM46" s="389"/>
      <c r="AN46" s="389"/>
      <c r="AO46" s="389"/>
      <c r="AP46" s="389"/>
      <c r="AQ46" s="389"/>
      <c r="AR46" s="407" t="s">
        <v>137</v>
      </c>
      <c r="AS46" s="408"/>
      <c r="AT46" s="396"/>
      <c r="AU46" s="400"/>
      <c r="AV46" s="400"/>
      <c r="AW46" s="400"/>
      <c r="AX46" s="400"/>
      <c r="AY46" s="400"/>
      <c r="AZ46" s="400"/>
      <c r="BA46" s="400"/>
      <c r="BB46" s="400"/>
      <c r="BC46" s="400"/>
      <c r="BD46" s="400"/>
      <c r="BE46" s="400"/>
      <c r="BF46" s="400"/>
      <c r="BG46" s="400"/>
      <c r="BH46" s="400"/>
    </row>
    <row r="47" spans="1:60" ht="14.25" customHeight="1">
      <c r="A47" s="409" t="s">
        <v>138</v>
      </c>
      <c r="B47" s="409"/>
      <c r="C47" s="409"/>
      <c r="D47" s="409"/>
      <c r="E47" s="409"/>
      <c r="F47" s="409"/>
      <c r="G47" s="409"/>
      <c r="H47" s="409"/>
      <c r="I47" s="409"/>
      <c r="J47" s="409"/>
      <c r="K47" s="409"/>
      <c r="L47" s="409"/>
      <c r="M47" s="410" t="s">
        <v>139</v>
      </c>
      <c r="N47" s="410"/>
      <c r="O47" s="410"/>
      <c r="P47" s="410"/>
      <c r="Q47" s="410"/>
      <c r="R47" s="396"/>
      <c r="S47" s="396"/>
      <c r="T47" s="396"/>
      <c r="U47" s="396"/>
      <c r="V47" s="396"/>
      <c r="W47" s="396"/>
      <c r="X47" s="396"/>
      <c r="Y47" s="396"/>
      <c r="Z47" s="396"/>
      <c r="AA47" s="396"/>
      <c r="AB47" s="396"/>
      <c r="AC47" s="396"/>
      <c r="AD47" s="396"/>
      <c r="AE47" s="396"/>
      <c r="AF47" s="409" t="s">
        <v>138</v>
      </c>
      <c r="AG47" s="409"/>
      <c r="AH47" s="409"/>
      <c r="AI47" s="409"/>
      <c r="AJ47" s="409"/>
      <c r="AK47" s="409"/>
      <c r="AL47" s="409"/>
      <c r="AM47" s="409"/>
      <c r="AN47" s="409"/>
      <c r="AO47" s="409"/>
      <c r="AP47" s="409"/>
      <c r="AQ47" s="409"/>
      <c r="AR47" s="410" t="s">
        <v>139</v>
      </c>
      <c r="AS47" s="410"/>
      <c r="AT47" s="410"/>
      <c r="AU47" s="410"/>
      <c r="AV47" s="410"/>
      <c r="AW47" s="396"/>
      <c r="AX47" s="396"/>
      <c r="AY47" s="396"/>
      <c r="AZ47" s="396"/>
      <c r="BA47" s="396"/>
      <c r="BB47" s="396"/>
      <c r="BC47" s="396"/>
      <c r="BD47" s="396"/>
      <c r="BE47" s="396"/>
      <c r="BF47" s="396"/>
      <c r="BG47" s="396"/>
      <c r="BH47" s="396"/>
    </row>
    <row r="48" spans="1:60" ht="14.25" customHeight="1">
      <c r="A48" s="409"/>
      <c r="B48" s="409"/>
      <c r="C48" s="409"/>
      <c r="D48" s="409"/>
      <c r="E48" s="409"/>
      <c r="F48" s="409"/>
      <c r="G48" s="409"/>
      <c r="H48" s="409"/>
      <c r="I48" s="409"/>
      <c r="J48" s="409"/>
      <c r="K48" s="409"/>
      <c r="L48" s="409"/>
      <c r="M48" s="410"/>
      <c r="N48" s="410"/>
      <c r="O48" s="410"/>
      <c r="P48" s="410"/>
      <c r="Q48" s="410"/>
      <c r="R48" s="411"/>
      <c r="S48" s="412"/>
      <c r="T48" s="411"/>
      <c r="U48" s="411"/>
      <c r="V48" s="411"/>
      <c r="W48" s="411"/>
      <c r="X48" s="411"/>
      <c r="Y48" s="411"/>
      <c r="Z48" s="411"/>
      <c r="AA48" s="411"/>
      <c r="AB48" s="411"/>
      <c r="AC48" s="411"/>
      <c r="AD48" s="396"/>
      <c r="AE48" s="420"/>
      <c r="AF48" s="409"/>
      <c r="AG48" s="409"/>
      <c r="AH48" s="409"/>
      <c r="AI48" s="409"/>
      <c r="AJ48" s="409"/>
      <c r="AK48" s="409"/>
      <c r="AL48" s="409"/>
      <c r="AM48" s="409"/>
      <c r="AN48" s="409"/>
      <c r="AO48" s="409"/>
      <c r="AP48" s="409"/>
      <c r="AQ48" s="409"/>
      <c r="AR48" s="410"/>
      <c r="AS48" s="410"/>
      <c r="AT48" s="410"/>
      <c r="AU48" s="410"/>
      <c r="AV48" s="410"/>
      <c r="AW48" s="411"/>
      <c r="AX48" s="412"/>
      <c r="AY48" s="411"/>
      <c r="AZ48" s="411"/>
      <c r="BA48" s="411"/>
      <c r="BB48" s="411"/>
      <c r="BC48" s="411"/>
      <c r="BD48" s="411"/>
      <c r="BE48" s="411"/>
      <c r="BF48" s="411"/>
      <c r="BG48" s="411"/>
      <c r="BH48" s="411"/>
    </row>
    <row r="49" spans="1:60" ht="14.25" customHeight="1">
      <c r="A49" s="365" t="s">
        <v>140</v>
      </c>
      <c r="B49" s="365"/>
      <c r="C49" s="365"/>
      <c r="D49" s="365"/>
      <c r="E49" s="365"/>
      <c r="F49" s="365"/>
      <c r="G49" s="365"/>
      <c r="H49" s="365"/>
      <c r="I49" s="365"/>
      <c r="J49" s="365"/>
      <c r="K49" s="366" t="s">
        <v>125</v>
      </c>
      <c r="L49" s="366"/>
      <c r="M49" s="366"/>
      <c r="N49" s="366"/>
      <c r="O49" s="366"/>
      <c r="P49" s="366"/>
      <c r="Q49" s="366"/>
      <c r="R49" s="366"/>
      <c r="S49" s="366"/>
      <c r="T49" s="367" t="s">
        <v>141</v>
      </c>
      <c r="U49" s="367"/>
      <c r="V49" s="367"/>
      <c r="W49" s="367"/>
      <c r="X49" s="367"/>
      <c r="Y49" s="367"/>
      <c r="Z49" s="367"/>
      <c r="AA49" s="367"/>
      <c r="AB49" s="367"/>
      <c r="AC49" s="367"/>
      <c r="AD49" s="368"/>
      <c r="AE49" s="369"/>
      <c r="AF49" s="365" t="s">
        <v>140</v>
      </c>
      <c r="AG49" s="365"/>
      <c r="AH49" s="365"/>
      <c r="AI49" s="365"/>
      <c r="AJ49" s="365"/>
      <c r="AK49" s="365"/>
      <c r="AL49" s="365"/>
      <c r="AM49" s="365"/>
      <c r="AN49" s="365"/>
      <c r="AO49" s="365"/>
      <c r="AP49" s="366" t="s">
        <v>125</v>
      </c>
      <c r="AQ49" s="366"/>
      <c r="AR49" s="366"/>
      <c r="AS49" s="366"/>
      <c r="AT49" s="366"/>
      <c r="AU49" s="366"/>
      <c r="AV49" s="366"/>
      <c r="AW49" s="366"/>
      <c r="AX49" s="366"/>
      <c r="AY49" s="367" t="s">
        <v>141</v>
      </c>
      <c r="AZ49" s="367"/>
      <c r="BA49" s="367"/>
      <c r="BB49" s="367"/>
      <c r="BC49" s="367"/>
      <c r="BD49" s="367"/>
      <c r="BE49" s="367"/>
      <c r="BF49" s="367"/>
      <c r="BG49" s="367"/>
      <c r="BH49" s="367"/>
    </row>
    <row r="50" spans="1:60" ht="14.25" customHeight="1">
      <c r="A50" s="365"/>
      <c r="B50" s="365"/>
      <c r="C50" s="365"/>
      <c r="D50" s="365"/>
      <c r="E50" s="365"/>
      <c r="F50" s="365"/>
      <c r="G50" s="365"/>
      <c r="H50" s="365"/>
      <c r="I50" s="365"/>
      <c r="J50" s="365"/>
      <c r="K50" s="366"/>
      <c r="L50" s="366"/>
      <c r="M50" s="366"/>
      <c r="N50" s="366"/>
      <c r="O50" s="366"/>
      <c r="P50" s="366"/>
      <c r="Q50" s="366"/>
      <c r="R50" s="366"/>
      <c r="S50" s="366"/>
      <c r="T50" s="367"/>
      <c r="U50" s="367"/>
      <c r="V50" s="367"/>
      <c r="W50" s="367"/>
      <c r="X50" s="367"/>
      <c r="Y50" s="367"/>
      <c r="Z50" s="367"/>
      <c r="AA50" s="367"/>
      <c r="AB50" s="367"/>
      <c r="AC50" s="367"/>
      <c r="AD50" s="368"/>
      <c r="AE50" s="368"/>
      <c r="AF50" s="365"/>
      <c r="AG50" s="365"/>
      <c r="AH50" s="365"/>
      <c r="AI50" s="365"/>
      <c r="AJ50" s="365"/>
      <c r="AK50" s="365"/>
      <c r="AL50" s="365"/>
      <c r="AM50" s="365"/>
      <c r="AN50" s="365"/>
      <c r="AO50" s="365"/>
      <c r="AP50" s="366"/>
      <c r="AQ50" s="366"/>
      <c r="AR50" s="366"/>
      <c r="AS50" s="366"/>
      <c r="AT50" s="366"/>
      <c r="AU50" s="366"/>
      <c r="AV50" s="366"/>
      <c r="AW50" s="366"/>
      <c r="AX50" s="366"/>
      <c r="AY50" s="367"/>
      <c r="AZ50" s="367"/>
      <c r="BA50" s="367"/>
      <c r="BB50" s="367"/>
      <c r="BC50" s="367"/>
      <c r="BD50" s="367"/>
      <c r="BE50" s="367"/>
      <c r="BF50" s="367"/>
      <c r="BG50" s="367"/>
      <c r="BH50" s="367"/>
    </row>
    <row r="51" spans="1:60" ht="14.25" customHeight="1">
      <c r="A51" s="371"/>
      <c r="B51" s="371"/>
      <c r="C51" s="371"/>
      <c r="D51" s="371"/>
      <c r="E51" s="371"/>
      <c r="F51" s="371"/>
      <c r="G51" s="371"/>
      <c r="H51" s="371"/>
      <c r="I51" s="371"/>
      <c r="J51" s="371"/>
      <c r="K51" s="371"/>
      <c r="L51" s="371"/>
      <c r="M51" s="371"/>
      <c r="N51" s="372" t="s">
        <v>126</v>
      </c>
      <c r="O51" s="372"/>
      <c r="P51" s="372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4"/>
      <c r="AE51" s="374"/>
      <c r="AF51" s="371"/>
      <c r="AG51" s="371"/>
      <c r="AH51" s="371"/>
      <c r="AI51" s="371"/>
      <c r="AJ51" s="371"/>
      <c r="AK51" s="371"/>
      <c r="AL51" s="371"/>
      <c r="AM51" s="371"/>
      <c r="AN51" s="371"/>
      <c r="AO51" s="371"/>
      <c r="AP51" s="371"/>
      <c r="AQ51" s="371"/>
      <c r="AR51" s="371"/>
      <c r="AS51" s="372" t="s">
        <v>126</v>
      </c>
      <c r="AT51" s="372"/>
      <c r="AU51" s="372"/>
      <c r="AV51" s="373"/>
      <c r="AW51" s="373"/>
      <c r="AX51" s="373"/>
      <c r="AY51" s="373"/>
      <c r="AZ51" s="373"/>
      <c r="BA51" s="373"/>
      <c r="BB51" s="373"/>
      <c r="BC51" s="373"/>
      <c r="BD51" s="373"/>
      <c r="BE51" s="373"/>
      <c r="BF51" s="373"/>
      <c r="BG51" s="373"/>
      <c r="BH51" s="373"/>
    </row>
    <row r="52" spans="1:60" ht="14.25" customHeight="1">
      <c r="A52" s="3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2"/>
      <c r="O52" s="372"/>
      <c r="P52" s="372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4"/>
      <c r="AE52" s="374"/>
      <c r="AF52" s="371"/>
      <c r="AG52" s="371"/>
      <c r="AH52" s="371"/>
      <c r="AI52" s="371"/>
      <c r="AJ52" s="371"/>
      <c r="AK52" s="371"/>
      <c r="AL52" s="371"/>
      <c r="AM52" s="371"/>
      <c r="AN52" s="371"/>
      <c r="AO52" s="371"/>
      <c r="AP52" s="371"/>
      <c r="AQ52" s="371"/>
      <c r="AR52" s="371"/>
      <c r="AS52" s="372"/>
      <c r="AT52" s="372"/>
      <c r="AU52" s="372"/>
      <c r="AV52" s="373"/>
      <c r="AW52" s="373"/>
      <c r="AX52" s="373"/>
      <c r="AY52" s="373"/>
      <c r="AZ52" s="373"/>
      <c r="BA52" s="373"/>
      <c r="BB52" s="373"/>
      <c r="BC52" s="373"/>
      <c r="BD52" s="373"/>
      <c r="BE52" s="373"/>
      <c r="BF52" s="373"/>
      <c r="BG52" s="373"/>
      <c r="BH52" s="373"/>
    </row>
    <row r="53" spans="1:60" ht="14.25" customHeight="1">
      <c r="A53" s="375" t="s">
        <v>127</v>
      </c>
      <c r="B53" s="376"/>
      <c r="C53" s="377"/>
      <c r="D53" s="378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79"/>
      <c r="S53" s="379"/>
      <c r="T53" s="379"/>
      <c r="U53" s="379"/>
      <c r="V53" s="379"/>
      <c r="W53" s="379"/>
      <c r="X53" s="379"/>
      <c r="Y53" s="379"/>
      <c r="Z53" s="379"/>
      <c r="AA53" s="379"/>
      <c r="AB53" s="379"/>
      <c r="AC53" s="380"/>
      <c r="AD53" s="381"/>
      <c r="AE53" s="381"/>
      <c r="AF53" s="375" t="s">
        <v>127</v>
      </c>
      <c r="AG53" s="376"/>
      <c r="AH53" s="377"/>
      <c r="AI53" s="378"/>
      <c r="AJ53" s="379"/>
      <c r="AK53" s="379"/>
      <c r="AL53" s="379"/>
      <c r="AM53" s="379"/>
      <c r="AN53" s="379"/>
      <c r="AO53" s="379"/>
      <c r="AP53" s="379"/>
      <c r="AQ53" s="379"/>
      <c r="AR53" s="379"/>
      <c r="AS53" s="379"/>
      <c r="AT53" s="379"/>
      <c r="AU53" s="379"/>
      <c r="AV53" s="379"/>
      <c r="AW53" s="379"/>
      <c r="AX53" s="379"/>
      <c r="AY53" s="379"/>
      <c r="AZ53" s="379"/>
      <c r="BA53" s="379"/>
      <c r="BB53" s="379"/>
      <c r="BC53" s="379"/>
      <c r="BD53" s="379"/>
      <c r="BE53" s="379"/>
      <c r="BF53" s="379"/>
      <c r="BG53" s="379"/>
      <c r="BH53" s="380"/>
    </row>
    <row r="54" spans="1:60" ht="14.25" customHeight="1">
      <c r="A54" s="382"/>
      <c r="B54" s="383"/>
      <c r="C54" s="384"/>
      <c r="D54" s="385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386"/>
      <c r="AA54" s="386"/>
      <c r="AB54" s="386"/>
      <c r="AC54" s="387"/>
      <c r="AD54" s="381"/>
      <c r="AE54" s="381"/>
      <c r="AF54" s="382"/>
      <c r="AG54" s="383"/>
      <c r="AH54" s="384"/>
      <c r="AI54" s="385"/>
      <c r="AJ54" s="386"/>
      <c r="AK54" s="386"/>
      <c r="AL54" s="386"/>
      <c r="AM54" s="386"/>
      <c r="AN54" s="386"/>
      <c r="AO54" s="386"/>
      <c r="AP54" s="386"/>
      <c r="AQ54" s="386"/>
      <c r="AR54" s="386"/>
      <c r="AS54" s="386"/>
      <c r="AT54" s="386"/>
      <c r="AU54" s="386"/>
      <c r="AV54" s="386"/>
      <c r="AW54" s="386"/>
      <c r="AX54" s="386"/>
      <c r="AY54" s="386"/>
      <c r="AZ54" s="386"/>
      <c r="BA54" s="386"/>
      <c r="BB54" s="386"/>
      <c r="BC54" s="386"/>
      <c r="BD54" s="386"/>
      <c r="BE54" s="386"/>
      <c r="BF54" s="386"/>
      <c r="BG54" s="386"/>
      <c r="BH54" s="387"/>
    </row>
    <row r="55" spans="1:60" ht="14.25" customHeight="1">
      <c r="A55" s="388"/>
      <c r="B55" s="389"/>
      <c r="C55" s="390"/>
      <c r="D55" s="391"/>
      <c r="E55" s="392"/>
      <c r="F55" s="392"/>
      <c r="G55" s="392"/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  <c r="V55" s="392"/>
      <c r="W55" s="392"/>
      <c r="X55" s="392"/>
      <c r="Y55" s="392"/>
      <c r="Z55" s="392"/>
      <c r="AA55" s="392"/>
      <c r="AB55" s="392"/>
      <c r="AC55" s="393"/>
      <c r="AD55" s="381"/>
      <c r="AE55" s="381"/>
      <c r="AF55" s="388"/>
      <c r="AG55" s="389"/>
      <c r="AH55" s="390"/>
      <c r="AI55" s="391"/>
      <c r="AJ55" s="392"/>
      <c r="AK55" s="392"/>
      <c r="AL55" s="392"/>
      <c r="AM55" s="392"/>
      <c r="AN55" s="392"/>
      <c r="AO55" s="392"/>
      <c r="AP55" s="392"/>
      <c r="AQ55" s="392"/>
      <c r="AR55" s="392"/>
      <c r="AS55" s="392"/>
      <c r="AT55" s="392"/>
      <c r="AU55" s="392"/>
      <c r="AV55" s="392"/>
      <c r="AW55" s="392"/>
      <c r="AX55" s="392"/>
      <c r="AY55" s="392"/>
      <c r="AZ55" s="392"/>
      <c r="BA55" s="392"/>
      <c r="BB55" s="392"/>
      <c r="BC55" s="392"/>
      <c r="BD55" s="392"/>
      <c r="BE55" s="392"/>
      <c r="BF55" s="392"/>
      <c r="BG55" s="392"/>
      <c r="BH55" s="393"/>
    </row>
    <row r="56" spans="1:60" ht="14.25" customHeight="1">
      <c r="A56" s="394"/>
      <c r="B56" s="394"/>
      <c r="C56" s="394"/>
      <c r="D56" s="394"/>
      <c r="E56" s="394"/>
      <c r="F56" s="394"/>
      <c r="G56" s="394"/>
      <c r="H56" s="394"/>
      <c r="I56" s="394"/>
      <c r="J56" s="394"/>
      <c r="K56" s="394"/>
      <c r="L56" s="394"/>
      <c r="M56" s="394"/>
      <c r="N56" s="394"/>
      <c r="O56" s="394"/>
      <c r="P56" s="394"/>
      <c r="Q56" s="394"/>
      <c r="R56" s="394"/>
      <c r="S56" s="394"/>
      <c r="T56" s="394"/>
      <c r="U56" s="394"/>
      <c r="V56" s="394"/>
      <c r="W56" s="394"/>
      <c r="X56" s="394"/>
      <c r="Y56" s="394"/>
      <c r="Z56" s="394"/>
      <c r="AA56" s="394"/>
      <c r="AB56" s="394"/>
      <c r="AC56" s="394"/>
      <c r="AD56" s="394"/>
      <c r="AE56" s="394"/>
      <c r="AF56" s="394"/>
      <c r="AG56" s="394"/>
      <c r="AH56" s="394"/>
      <c r="AI56" s="394"/>
      <c r="AJ56" s="394"/>
      <c r="AK56" s="394"/>
      <c r="AL56" s="394"/>
      <c r="AM56" s="394"/>
      <c r="AN56" s="394"/>
      <c r="AO56" s="394"/>
      <c r="AP56" s="394"/>
      <c r="AQ56" s="394"/>
      <c r="AR56" s="394"/>
      <c r="AS56" s="394"/>
      <c r="AT56" s="394"/>
      <c r="AU56" s="394"/>
      <c r="AV56" s="394"/>
      <c r="AW56" s="394"/>
      <c r="AX56" s="394"/>
      <c r="AY56" s="394"/>
      <c r="AZ56" s="394"/>
      <c r="BA56" s="394"/>
      <c r="BB56" s="394"/>
      <c r="BC56" s="394"/>
      <c r="BD56" s="394"/>
      <c r="BE56" s="394"/>
      <c r="BF56" s="394"/>
      <c r="BG56" s="394"/>
      <c r="BH56" s="394"/>
    </row>
    <row r="57" spans="1:60" ht="14.25" customHeight="1">
      <c r="A57" s="395" t="s">
        <v>128</v>
      </c>
      <c r="B57" s="395"/>
      <c r="C57" s="395"/>
      <c r="D57" s="395"/>
      <c r="E57" s="395"/>
      <c r="F57" s="395"/>
      <c r="G57" s="395"/>
      <c r="H57" s="395"/>
      <c r="I57" s="395"/>
      <c r="J57" s="395"/>
      <c r="K57" s="395"/>
      <c r="L57" s="395"/>
      <c r="M57" s="395"/>
      <c r="N57" s="395"/>
      <c r="O57" s="396"/>
      <c r="P57" s="397" t="s">
        <v>129</v>
      </c>
      <c r="Q57" s="397"/>
      <c r="R57" s="397"/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397"/>
      <c r="AD57" s="398"/>
      <c r="AE57" s="398"/>
      <c r="AF57" s="395" t="s">
        <v>128</v>
      </c>
      <c r="AG57" s="395"/>
      <c r="AH57" s="395"/>
      <c r="AI57" s="395"/>
      <c r="AJ57" s="395"/>
      <c r="AK57" s="395"/>
      <c r="AL57" s="395"/>
      <c r="AM57" s="395"/>
      <c r="AN57" s="395"/>
      <c r="AO57" s="395"/>
      <c r="AP57" s="395"/>
      <c r="AQ57" s="395"/>
      <c r="AR57" s="395"/>
      <c r="AS57" s="395"/>
      <c r="AT57" s="396"/>
      <c r="AU57" s="397" t="s">
        <v>129</v>
      </c>
      <c r="AV57" s="397"/>
      <c r="AW57" s="397"/>
      <c r="AX57" s="397"/>
      <c r="AY57" s="397"/>
      <c r="AZ57" s="397"/>
      <c r="BA57" s="397"/>
      <c r="BB57" s="397"/>
      <c r="BC57" s="397"/>
      <c r="BD57" s="397"/>
      <c r="BE57" s="397"/>
      <c r="BF57" s="397"/>
      <c r="BG57" s="397"/>
      <c r="BH57" s="397"/>
    </row>
    <row r="58" spans="1:60" ht="14.25" customHeight="1">
      <c r="A58" s="395"/>
      <c r="B58" s="395"/>
      <c r="C58" s="395"/>
      <c r="D58" s="395"/>
      <c r="E58" s="395"/>
      <c r="F58" s="395"/>
      <c r="G58" s="395"/>
      <c r="H58" s="395"/>
      <c r="I58" s="395"/>
      <c r="J58" s="395"/>
      <c r="K58" s="395"/>
      <c r="L58" s="395"/>
      <c r="M58" s="395"/>
      <c r="N58" s="395"/>
      <c r="O58" s="396"/>
      <c r="P58" s="397"/>
      <c r="Q58" s="397"/>
      <c r="R58" s="397"/>
      <c r="S58" s="397"/>
      <c r="T58" s="397"/>
      <c r="U58" s="397"/>
      <c r="V58" s="397"/>
      <c r="W58" s="397"/>
      <c r="X58" s="397"/>
      <c r="Y58" s="397"/>
      <c r="Z58" s="397"/>
      <c r="AA58" s="397"/>
      <c r="AB58" s="397"/>
      <c r="AC58" s="397"/>
      <c r="AD58" s="398"/>
      <c r="AE58" s="398"/>
      <c r="AF58" s="395"/>
      <c r="AG58" s="395"/>
      <c r="AH58" s="395"/>
      <c r="AI58" s="395"/>
      <c r="AJ58" s="395"/>
      <c r="AK58" s="395"/>
      <c r="AL58" s="395"/>
      <c r="AM58" s="395"/>
      <c r="AN58" s="395"/>
      <c r="AO58" s="395"/>
      <c r="AP58" s="395"/>
      <c r="AQ58" s="395"/>
      <c r="AR58" s="395"/>
      <c r="AS58" s="395"/>
      <c r="AT58" s="396"/>
      <c r="AU58" s="397"/>
      <c r="AV58" s="397"/>
      <c r="AW58" s="397"/>
      <c r="AX58" s="397"/>
      <c r="AY58" s="397"/>
      <c r="AZ58" s="397"/>
      <c r="BA58" s="397"/>
      <c r="BB58" s="397"/>
      <c r="BC58" s="397"/>
      <c r="BD58" s="397"/>
      <c r="BE58" s="397"/>
      <c r="BF58" s="397"/>
      <c r="BG58" s="397"/>
      <c r="BH58" s="397"/>
    </row>
    <row r="59" spans="1:60" ht="14.25" customHeight="1">
      <c r="A59" s="399" t="s">
        <v>130</v>
      </c>
      <c r="B59" s="400"/>
      <c r="C59" s="400"/>
      <c r="D59" s="400" t="s">
        <v>131</v>
      </c>
      <c r="E59" s="400"/>
      <c r="F59" s="400"/>
      <c r="G59" s="400"/>
      <c r="H59" s="400"/>
      <c r="I59" s="400"/>
      <c r="J59" s="400"/>
      <c r="K59" s="400"/>
      <c r="L59" s="400"/>
      <c r="M59" s="400"/>
      <c r="N59" s="400"/>
      <c r="O59" s="396"/>
      <c r="P59" s="399" t="s">
        <v>130</v>
      </c>
      <c r="Q59" s="400"/>
      <c r="R59" s="400"/>
      <c r="S59" s="400" t="s">
        <v>131</v>
      </c>
      <c r="T59" s="400"/>
      <c r="U59" s="400"/>
      <c r="V59" s="400"/>
      <c r="W59" s="400"/>
      <c r="X59" s="400"/>
      <c r="Y59" s="400"/>
      <c r="Z59" s="400"/>
      <c r="AA59" s="400"/>
      <c r="AB59" s="400"/>
      <c r="AC59" s="400"/>
      <c r="AD59" s="394"/>
      <c r="AE59" s="394"/>
      <c r="AF59" s="399" t="s">
        <v>130</v>
      </c>
      <c r="AG59" s="400"/>
      <c r="AH59" s="400"/>
      <c r="AI59" s="400" t="s">
        <v>131</v>
      </c>
      <c r="AJ59" s="400"/>
      <c r="AK59" s="400"/>
      <c r="AL59" s="400"/>
      <c r="AM59" s="400"/>
      <c r="AN59" s="400"/>
      <c r="AO59" s="400"/>
      <c r="AP59" s="400"/>
      <c r="AQ59" s="400"/>
      <c r="AR59" s="400"/>
      <c r="AS59" s="400"/>
      <c r="AT59" s="396"/>
      <c r="AU59" s="399" t="s">
        <v>130</v>
      </c>
      <c r="AV59" s="400"/>
      <c r="AW59" s="400"/>
      <c r="AX59" s="400" t="s">
        <v>131</v>
      </c>
      <c r="AY59" s="400"/>
      <c r="AZ59" s="400"/>
      <c r="BA59" s="400"/>
      <c r="BB59" s="400"/>
      <c r="BC59" s="400"/>
      <c r="BD59" s="400"/>
      <c r="BE59" s="400"/>
      <c r="BF59" s="400"/>
      <c r="BG59" s="400"/>
      <c r="BH59" s="400"/>
    </row>
    <row r="60" spans="1:60" ht="14.25" customHeight="1">
      <c r="A60" s="400"/>
      <c r="B60" s="400"/>
      <c r="C60" s="400"/>
      <c r="D60" s="400"/>
      <c r="E60" s="400"/>
      <c r="F60" s="400"/>
      <c r="G60" s="400"/>
      <c r="H60" s="400"/>
      <c r="I60" s="400"/>
      <c r="J60" s="400"/>
      <c r="K60" s="400"/>
      <c r="L60" s="400"/>
      <c r="M60" s="400"/>
      <c r="N60" s="400"/>
      <c r="O60" s="396"/>
      <c r="P60" s="400"/>
      <c r="Q60" s="400"/>
      <c r="R60" s="400"/>
      <c r="S60" s="400"/>
      <c r="T60" s="400"/>
      <c r="U60" s="400"/>
      <c r="V60" s="400"/>
      <c r="W60" s="400"/>
      <c r="X60" s="400"/>
      <c r="Y60" s="400"/>
      <c r="Z60" s="400"/>
      <c r="AA60" s="400"/>
      <c r="AB60" s="400"/>
      <c r="AC60" s="400"/>
      <c r="AD60" s="394"/>
      <c r="AE60" s="394"/>
      <c r="AF60" s="400"/>
      <c r="AG60" s="400"/>
      <c r="AH60" s="400"/>
      <c r="AI60" s="400"/>
      <c r="AJ60" s="400"/>
      <c r="AK60" s="400"/>
      <c r="AL60" s="400"/>
      <c r="AM60" s="400"/>
      <c r="AN60" s="400"/>
      <c r="AO60" s="400"/>
      <c r="AP60" s="400"/>
      <c r="AQ60" s="400"/>
      <c r="AR60" s="400"/>
      <c r="AS60" s="400"/>
      <c r="AT60" s="396"/>
      <c r="AU60" s="400"/>
      <c r="AV60" s="400"/>
      <c r="AW60" s="400"/>
      <c r="AX60" s="400"/>
      <c r="AY60" s="400"/>
      <c r="AZ60" s="400"/>
      <c r="BA60" s="400"/>
      <c r="BB60" s="400"/>
      <c r="BC60" s="400"/>
      <c r="BD60" s="400"/>
      <c r="BE60" s="400"/>
      <c r="BF60" s="400"/>
      <c r="BG60" s="400"/>
      <c r="BH60" s="400"/>
    </row>
    <row r="61" spans="1:60" ht="14.25" customHeight="1">
      <c r="A61" s="401"/>
      <c r="B61" s="401"/>
      <c r="C61" s="401"/>
      <c r="D61" s="401"/>
      <c r="E61" s="401"/>
      <c r="F61" s="401"/>
      <c r="G61" s="401"/>
      <c r="H61" s="401"/>
      <c r="I61" s="401"/>
      <c r="J61" s="401"/>
      <c r="K61" s="401"/>
      <c r="L61" s="401"/>
      <c r="M61" s="401"/>
      <c r="N61" s="401"/>
      <c r="O61" s="396"/>
      <c r="P61" s="401"/>
      <c r="Q61" s="401"/>
      <c r="R61" s="401"/>
      <c r="S61" s="401"/>
      <c r="T61" s="401"/>
      <c r="U61" s="401"/>
      <c r="V61" s="401"/>
      <c r="W61" s="401"/>
      <c r="X61" s="401"/>
      <c r="Y61" s="401"/>
      <c r="Z61" s="401"/>
      <c r="AA61" s="401"/>
      <c r="AB61" s="401"/>
      <c r="AC61" s="401"/>
      <c r="AD61" s="381"/>
      <c r="AE61" s="381"/>
      <c r="AF61" s="401"/>
      <c r="AG61" s="401"/>
      <c r="AH61" s="401"/>
      <c r="AI61" s="401"/>
      <c r="AJ61" s="401"/>
      <c r="AK61" s="401"/>
      <c r="AL61" s="401"/>
      <c r="AM61" s="401"/>
      <c r="AN61" s="401"/>
      <c r="AO61" s="401"/>
      <c r="AP61" s="401"/>
      <c r="AQ61" s="401"/>
      <c r="AR61" s="401"/>
      <c r="AS61" s="401"/>
      <c r="AT61" s="396"/>
      <c r="AU61" s="401"/>
      <c r="AV61" s="401"/>
      <c r="AW61" s="401"/>
      <c r="AX61" s="401"/>
      <c r="AY61" s="401"/>
      <c r="AZ61" s="401"/>
      <c r="BA61" s="401"/>
      <c r="BB61" s="401"/>
      <c r="BC61" s="401"/>
      <c r="BD61" s="401"/>
      <c r="BE61" s="401"/>
      <c r="BF61" s="401"/>
      <c r="BG61" s="401"/>
      <c r="BH61" s="401"/>
    </row>
    <row r="62" spans="1:60" ht="14.25" customHeight="1">
      <c r="A62" s="401"/>
      <c r="B62" s="401"/>
      <c r="C62" s="401"/>
      <c r="D62" s="401"/>
      <c r="E62" s="401"/>
      <c r="F62" s="401"/>
      <c r="G62" s="401"/>
      <c r="H62" s="401"/>
      <c r="I62" s="401"/>
      <c r="J62" s="401"/>
      <c r="K62" s="401"/>
      <c r="L62" s="401"/>
      <c r="M62" s="401"/>
      <c r="N62" s="401"/>
      <c r="O62" s="396"/>
      <c r="P62" s="401"/>
      <c r="Q62" s="401"/>
      <c r="R62" s="401"/>
      <c r="S62" s="401"/>
      <c r="T62" s="401"/>
      <c r="U62" s="401"/>
      <c r="V62" s="401"/>
      <c r="W62" s="401"/>
      <c r="X62" s="401"/>
      <c r="Y62" s="401"/>
      <c r="Z62" s="401"/>
      <c r="AA62" s="401"/>
      <c r="AB62" s="401"/>
      <c r="AC62" s="401"/>
      <c r="AD62" s="381"/>
      <c r="AE62" s="381"/>
      <c r="AF62" s="401"/>
      <c r="AG62" s="401"/>
      <c r="AH62" s="401"/>
      <c r="AI62" s="401"/>
      <c r="AJ62" s="401"/>
      <c r="AK62" s="401"/>
      <c r="AL62" s="401"/>
      <c r="AM62" s="401"/>
      <c r="AN62" s="401"/>
      <c r="AO62" s="401"/>
      <c r="AP62" s="401"/>
      <c r="AQ62" s="401"/>
      <c r="AR62" s="401"/>
      <c r="AS62" s="401"/>
      <c r="AT62" s="396"/>
      <c r="AU62" s="401"/>
      <c r="AV62" s="401"/>
      <c r="AW62" s="401"/>
      <c r="AX62" s="401"/>
      <c r="AY62" s="401"/>
      <c r="AZ62" s="401"/>
      <c r="BA62" s="401"/>
      <c r="BB62" s="401"/>
      <c r="BC62" s="401"/>
      <c r="BD62" s="401"/>
      <c r="BE62" s="401"/>
      <c r="BF62" s="401"/>
      <c r="BG62" s="401"/>
      <c r="BH62" s="401"/>
    </row>
    <row r="63" spans="1:60" ht="14.25" customHeight="1">
      <c r="A63" s="401"/>
      <c r="B63" s="401"/>
      <c r="C63" s="401"/>
      <c r="D63" s="401"/>
      <c r="E63" s="401"/>
      <c r="F63" s="401"/>
      <c r="G63" s="401"/>
      <c r="H63" s="401"/>
      <c r="I63" s="401"/>
      <c r="J63" s="401"/>
      <c r="K63" s="401"/>
      <c r="L63" s="401"/>
      <c r="M63" s="401"/>
      <c r="N63" s="401"/>
      <c r="O63" s="396"/>
      <c r="P63" s="401"/>
      <c r="Q63" s="401"/>
      <c r="R63" s="401"/>
      <c r="S63" s="401"/>
      <c r="T63" s="401"/>
      <c r="U63" s="401"/>
      <c r="V63" s="401"/>
      <c r="W63" s="401"/>
      <c r="X63" s="401"/>
      <c r="Y63" s="401"/>
      <c r="Z63" s="401"/>
      <c r="AA63" s="401"/>
      <c r="AB63" s="401"/>
      <c r="AC63" s="401"/>
      <c r="AD63" s="381"/>
      <c r="AE63" s="381"/>
      <c r="AF63" s="401"/>
      <c r="AG63" s="401"/>
      <c r="AH63" s="401"/>
      <c r="AI63" s="401"/>
      <c r="AJ63" s="401"/>
      <c r="AK63" s="401"/>
      <c r="AL63" s="401"/>
      <c r="AM63" s="401"/>
      <c r="AN63" s="401"/>
      <c r="AO63" s="401"/>
      <c r="AP63" s="401"/>
      <c r="AQ63" s="401"/>
      <c r="AR63" s="401"/>
      <c r="AS63" s="401"/>
      <c r="AT63" s="396"/>
      <c r="AU63" s="401"/>
      <c r="AV63" s="401"/>
      <c r="AW63" s="401"/>
      <c r="AX63" s="401"/>
      <c r="AY63" s="401"/>
      <c r="AZ63" s="401"/>
      <c r="BA63" s="401"/>
      <c r="BB63" s="401"/>
      <c r="BC63" s="401"/>
      <c r="BD63" s="401"/>
      <c r="BE63" s="401"/>
      <c r="BF63" s="401"/>
      <c r="BG63" s="401"/>
      <c r="BH63" s="401"/>
    </row>
    <row r="64" spans="1:60" ht="14.25" customHeight="1" thickBot="1">
      <c r="A64" s="402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3" t="s">
        <v>132</v>
      </c>
      <c r="M64" s="403"/>
      <c r="N64" s="403"/>
      <c r="O64" s="403"/>
      <c r="P64" s="403"/>
      <c r="Q64" s="403"/>
      <c r="R64" s="403"/>
      <c r="S64" s="402"/>
      <c r="T64" s="402"/>
      <c r="U64" s="402"/>
      <c r="V64" s="402"/>
      <c r="W64" s="402"/>
      <c r="X64" s="402"/>
      <c r="Y64" s="402"/>
      <c r="Z64" s="402"/>
      <c r="AA64" s="402"/>
      <c r="AB64" s="402"/>
      <c r="AC64" s="402"/>
      <c r="AD64" s="396"/>
      <c r="AE64" s="396"/>
      <c r="AF64" s="402"/>
      <c r="AG64" s="402"/>
      <c r="AH64" s="402"/>
      <c r="AI64" s="402"/>
      <c r="AJ64" s="402"/>
      <c r="AK64" s="402"/>
      <c r="AL64" s="402"/>
      <c r="AM64" s="402"/>
      <c r="AN64" s="402"/>
      <c r="AO64" s="402"/>
      <c r="AP64" s="402"/>
      <c r="AQ64" s="403" t="s">
        <v>132</v>
      </c>
      <c r="AR64" s="403"/>
      <c r="AS64" s="403"/>
      <c r="AT64" s="403"/>
      <c r="AU64" s="403"/>
      <c r="AV64" s="403"/>
      <c r="AW64" s="403"/>
      <c r="AX64" s="402"/>
      <c r="AY64" s="402"/>
      <c r="AZ64" s="402"/>
      <c r="BA64" s="402"/>
      <c r="BB64" s="402"/>
      <c r="BC64" s="402"/>
      <c r="BD64" s="402"/>
      <c r="BE64" s="402"/>
      <c r="BF64" s="402"/>
      <c r="BG64" s="402"/>
      <c r="BH64" s="402"/>
    </row>
    <row r="65" spans="1:60" ht="14.25" customHeight="1" thickTop="1">
      <c r="A65" s="403" t="s">
        <v>133</v>
      </c>
      <c r="B65" s="403"/>
      <c r="C65" s="403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403"/>
      <c r="AC65" s="403"/>
      <c r="AD65" s="394"/>
      <c r="AE65" s="394"/>
      <c r="AF65" s="403" t="s">
        <v>133</v>
      </c>
      <c r="AG65" s="403"/>
      <c r="AH65" s="403"/>
      <c r="AI65" s="403"/>
      <c r="AJ65" s="403"/>
      <c r="AK65" s="403"/>
      <c r="AL65" s="403"/>
      <c r="AM65" s="403"/>
      <c r="AN65" s="403"/>
      <c r="AO65" s="403"/>
      <c r="AP65" s="403"/>
      <c r="AQ65" s="403"/>
      <c r="AR65" s="403"/>
      <c r="AS65" s="403"/>
      <c r="AT65" s="403"/>
      <c r="AU65" s="403"/>
      <c r="AV65" s="403"/>
      <c r="AW65" s="403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</row>
    <row r="66" spans="1:60" ht="14.25" customHeight="1">
      <c r="A66" s="400" t="s">
        <v>134</v>
      </c>
      <c r="B66" s="400"/>
      <c r="C66" s="400"/>
      <c r="D66" s="400"/>
      <c r="E66" s="400"/>
      <c r="F66" s="400"/>
      <c r="G66" s="400"/>
      <c r="H66" s="400"/>
      <c r="I66" s="400"/>
      <c r="J66" s="400"/>
      <c r="K66" s="400"/>
      <c r="L66" s="400"/>
      <c r="M66" s="400"/>
      <c r="N66" s="400"/>
      <c r="O66" s="396"/>
      <c r="P66" s="400" t="s">
        <v>135</v>
      </c>
      <c r="Q66" s="400"/>
      <c r="R66" s="400"/>
      <c r="S66" s="400"/>
      <c r="T66" s="400"/>
      <c r="U66" s="400"/>
      <c r="V66" s="400"/>
      <c r="W66" s="400"/>
      <c r="X66" s="400"/>
      <c r="Y66" s="400"/>
      <c r="Z66" s="400"/>
      <c r="AA66" s="400"/>
      <c r="AB66" s="400"/>
      <c r="AC66" s="400"/>
      <c r="AD66" s="394"/>
      <c r="AE66" s="394"/>
      <c r="AF66" s="400" t="s">
        <v>134</v>
      </c>
      <c r="AG66" s="400"/>
      <c r="AH66" s="400"/>
      <c r="AI66" s="400"/>
      <c r="AJ66" s="400"/>
      <c r="AK66" s="400"/>
      <c r="AL66" s="400"/>
      <c r="AM66" s="400"/>
      <c r="AN66" s="400"/>
      <c r="AO66" s="400"/>
      <c r="AP66" s="400"/>
      <c r="AQ66" s="400"/>
      <c r="AR66" s="400"/>
      <c r="AS66" s="400"/>
      <c r="AT66" s="396"/>
      <c r="AU66" s="400" t="s">
        <v>135</v>
      </c>
      <c r="AV66" s="400"/>
      <c r="AW66" s="400"/>
      <c r="AX66" s="400"/>
      <c r="AY66" s="400"/>
      <c r="AZ66" s="400"/>
      <c r="BA66" s="400"/>
      <c r="BB66" s="400"/>
      <c r="BC66" s="400"/>
      <c r="BD66" s="400"/>
      <c r="BE66" s="400"/>
      <c r="BF66" s="400"/>
      <c r="BG66" s="400"/>
      <c r="BH66" s="400"/>
    </row>
    <row r="67" spans="1:60" ht="14.25" customHeight="1">
      <c r="A67" s="375"/>
      <c r="B67" s="376"/>
      <c r="C67" s="376"/>
      <c r="D67" s="376"/>
      <c r="E67" s="376"/>
      <c r="F67" s="376"/>
      <c r="G67" s="376"/>
      <c r="H67" s="376"/>
      <c r="I67" s="376"/>
      <c r="J67" s="376"/>
      <c r="K67" s="376"/>
      <c r="L67" s="376"/>
      <c r="M67" s="404"/>
      <c r="N67" s="405"/>
      <c r="O67" s="396"/>
      <c r="P67" s="400"/>
      <c r="Q67" s="400"/>
      <c r="R67" s="400"/>
      <c r="S67" s="400"/>
      <c r="T67" s="400"/>
      <c r="U67" s="400"/>
      <c r="V67" s="400"/>
      <c r="W67" s="400"/>
      <c r="X67" s="400"/>
      <c r="Y67" s="400"/>
      <c r="Z67" s="400"/>
      <c r="AA67" s="400"/>
      <c r="AB67" s="400"/>
      <c r="AC67" s="400"/>
      <c r="AD67" s="394"/>
      <c r="AE67" s="394"/>
      <c r="AF67" s="375"/>
      <c r="AG67" s="376"/>
      <c r="AH67" s="376"/>
      <c r="AI67" s="376"/>
      <c r="AJ67" s="376"/>
      <c r="AK67" s="376"/>
      <c r="AL67" s="376"/>
      <c r="AM67" s="376"/>
      <c r="AN67" s="376"/>
      <c r="AO67" s="376"/>
      <c r="AP67" s="376"/>
      <c r="AQ67" s="376"/>
      <c r="AR67" s="404"/>
      <c r="AS67" s="405"/>
      <c r="AT67" s="396"/>
      <c r="AU67" s="400"/>
      <c r="AV67" s="400"/>
      <c r="AW67" s="400"/>
      <c r="AX67" s="400"/>
      <c r="AY67" s="400"/>
      <c r="AZ67" s="400"/>
      <c r="BA67" s="400"/>
      <c r="BB67" s="400"/>
      <c r="BC67" s="400"/>
      <c r="BD67" s="400"/>
      <c r="BE67" s="400"/>
      <c r="BF67" s="400"/>
      <c r="BG67" s="400"/>
      <c r="BH67" s="400"/>
    </row>
    <row r="68" spans="1:60" ht="14.25" customHeight="1">
      <c r="A68" s="382"/>
      <c r="B68" s="383"/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403" t="s">
        <v>136</v>
      </c>
      <c r="N68" s="406"/>
      <c r="O68" s="396"/>
      <c r="P68" s="400"/>
      <c r="Q68" s="400"/>
      <c r="R68" s="400"/>
      <c r="S68" s="400"/>
      <c r="T68" s="400"/>
      <c r="U68" s="400"/>
      <c r="V68" s="400"/>
      <c r="W68" s="400"/>
      <c r="X68" s="400"/>
      <c r="Y68" s="400"/>
      <c r="Z68" s="400"/>
      <c r="AA68" s="400"/>
      <c r="AB68" s="400"/>
      <c r="AC68" s="400"/>
      <c r="AD68" s="394"/>
      <c r="AE68" s="394"/>
      <c r="AF68" s="382"/>
      <c r="AG68" s="383"/>
      <c r="AH68" s="383"/>
      <c r="AI68" s="383"/>
      <c r="AJ68" s="383"/>
      <c r="AK68" s="383"/>
      <c r="AL68" s="383"/>
      <c r="AM68" s="383"/>
      <c r="AN68" s="383"/>
      <c r="AO68" s="383"/>
      <c r="AP68" s="383"/>
      <c r="AQ68" s="383"/>
      <c r="AR68" s="403" t="s">
        <v>136</v>
      </c>
      <c r="AS68" s="406"/>
      <c r="AT68" s="396"/>
      <c r="AU68" s="400"/>
      <c r="AV68" s="400"/>
      <c r="AW68" s="400"/>
      <c r="AX68" s="400"/>
      <c r="AY68" s="400"/>
      <c r="AZ68" s="400"/>
      <c r="BA68" s="400"/>
      <c r="BB68" s="400"/>
      <c r="BC68" s="400"/>
      <c r="BD68" s="400"/>
      <c r="BE68" s="400"/>
      <c r="BF68" s="400"/>
      <c r="BG68" s="400"/>
      <c r="BH68" s="400"/>
    </row>
    <row r="69" spans="1:60" ht="14.25" customHeight="1">
      <c r="A69" s="388"/>
      <c r="B69" s="389"/>
      <c r="C69" s="389"/>
      <c r="D69" s="389"/>
      <c r="E69" s="389"/>
      <c r="F69" s="389"/>
      <c r="G69" s="389"/>
      <c r="H69" s="389"/>
      <c r="I69" s="389"/>
      <c r="J69" s="389"/>
      <c r="K69" s="389"/>
      <c r="L69" s="389"/>
      <c r="M69" s="407" t="s">
        <v>137</v>
      </c>
      <c r="N69" s="408"/>
      <c r="O69" s="396"/>
      <c r="P69" s="400"/>
      <c r="Q69" s="400"/>
      <c r="R69" s="400"/>
      <c r="S69" s="400"/>
      <c r="T69" s="400"/>
      <c r="U69" s="400"/>
      <c r="V69" s="400"/>
      <c r="W69" s="400"/>
      <c r="X69" s="400"/>
      <c r="Y69" s="400"/>
      <c r="Z69" s="400"/>
      <c r="AA69" s="400"/>
      <c r="AB69" s="400"/>
      <c r="AC69" s="400"/>
      <c r="AD69" s="394"/>
      <c r="AE69" s="394"/>
      <c r="AF69" s="388"/>
      <c r="AG69" s="389"/>
      <c r="AH69" s="389"/>
      <c r="AI69" s="389"/>
      <c r="AJ69" s="389"/>
      <c r="AK69" s="389"/>
      <c r="AL69" s="389"/>
      <c r="AM69" s="389"/>
      <c r="AN69" s="389"/>
      <c r="AO69" s="389"/>
      <c r="AP69" s="389"/>
      <c r="AQ69" s="389"/>
      <c r="AR69" s="407" t="s">
        <v>137</v>
      </c>
      <c r="AS69" s="408"/>
      <c r="AT69" s="396"/>
      <c r="AU69" s="400"/>
      <c r="AV69" s="400"/>
      <c r="AW69" s="400"/>
      <c r="AX69" s="400"/>
      <c r="AY69" s="400"/>
      <c r="AZ69" s="400"/>
      <c r="BA69" s="400"/>
      <c r="BB69" s="400"/>
      <c r="BC69" s="400"/>
      <c r="BD69" s="400"/>
      <c r="BE69" s="400"/>
      <c r="BF69" s="400"/>
      <c r="BG69" s="400"/>
      <c r="BH69" s="400"/>
    </row>
    <row r="70" spans="1:60" ht="14.25" customHeight="1">
      <c r="A70" s="409" t="s">
        <v>138</v>
      </c>
      <c r="B70" s="409"/>
      <c r="C70" s="409"/>
      <c r="D70" s="409"/>
      <c r="E70" s="409"/>
      <c r="F70" s="409"/>
      <c r="G70" s="409"/>
      <c r="H70" s="409"/>
      <c r="I70" s="409"/>
      <c r="J70" s="409"/>
      <c r="K70" s="409"/>
      <c r="L70" s="409"/>
      <c r="M70" s="410" t="s">
        <v>139</v>
      </c>
      <c r="N70" s="410"/>
      <c r="O70" s="410"/>
      <c r="P70" s="410"/>
      <c r="Q70" s="410"/>
      <c r="R70" s="396"/>
      <c r="S70" s="396"/>
      <c r="T70" s="396"/>
      <c r="U70" s="396"/>
      <c r="V70" s="396"/>
      <c r="W70" s="396"/>
      <c r="X70" s="396"/>
      <c r="Y70" s="396"/>
      <c r="Z70" s="396"/>
      <c r="AA70" s="396"/>
      <c r="AB70" s="396"/>
      <c r="AC70" s="396"/>
      <c r="AD70" s="396"/>
      <c r="AE70" s="396"/>
      <c r="AF70" s="409" t="s">
        <v>138</v>
      </c>
      <c r="AG70" s="409"/>
      <c r="AH70" s="409"/>
      <c r="AI70" s="409"/>
      <c r="AJ70" s="409"/>
      <c r="AK70" s="409"/>
      <c r="AL70" s="409"/>
      <c r="AM70" s="409"/>
      <c r="AN70" s="409"/>
      <c r="AO70" s="409"/>
      <c r="AP70" s="409"/>
      <c r="AQ70" s="409"/>
      <c r="AR70" s="410" t="s">
        <v>139</v>
      </c>
      <c r="AS70" s="410"/>
      <c r="AT70" s="410"/>
      <c r="AU70" s="410"/>
      <c r="AV70" s="410"/>
      <c r="AW70" s="396"/>
      <c r="AX70" s="396"/>
      <c r="AY70" s="396"/>
      <c r="AZ70" s="396"/>
      <c r="BA70" s="396"/>
      <c r="BB70" s="396"/>
      <c r="BC70" s="396"/>
      <c r="BD70" s="396"/>
      <c r="BE70" s="396"/>
      <c r="BF70" s="396"/>
      <c r="BG70" s="396"/>
      <c r="BH70" s="396"/>
    </row>
    <row r="71" spans="1:60" ht="14.25" customHeight="1">
      <c r="A71" s="409"/>
      <c r="B71" s="409"/>
      <c r="C71" s="409"/>
      <c r="D71" s="409"/>
      <c r="E71" s="409"/>
      <c r="F71" s="409"/>
      <c r="G71" s="409"/>
      <c r="H71" s="409"/>
      <c r="I71" s="409"/>
      <c r="J71" s="409"/>
      <c r="K71" s="409"/>
      <c r="L71" s="409"/>
      <c r="M71" s="410"/>
      <c r="N71" s="410"/>
      <c r="O71" s="410"/>
      <c r="P71" s="410"/>
      <c r="Q71" s="410"/>
      <c r="R71" s="411"/>
      <c r="S71" s="412"/>
      <c r="T71" s="411"/>
      <c r="U71" s="411"/>
      <c r="V71" s="411"/>
      <c r="W71" s="411"/>
      <c r="X71" s="411"/>
      <c r="Y71" s="411"/>
      <c r="Z71" s="411"/>
      <c r="AA71" s="411"/>
      <c r="AB71" s="411"/>
      <c r="AC71" s="411"/>
      <c r="AD71" s="396"/>
      <c r="AE71" s="396"/>
      <c r="AF71" s="409"/>
      <c r="AG71" s="409"/>
      <c r="AH71" s="409"/>
      <c r="AI71" s="409"/>
      <c r="AJ71" s="409"/>
      <c r="AK71" s="409"/>
      <c r="AL71" s="409"/>
      <c r="AM71" s="409"/>
      <c r="AN71" s="409"/>
      <c r="AO71" s="409"/>
      <c r="AP71" s="409"/>
      <c r="AQ71" s="409"/>
      <c r="AR71" s="410"/>
      <c r="AS71" s="410"/>
      <c r="AT71" s="410"/>
      <c r="AU71" s="410"/>
      <c r="AV71" s="410"/>
      <c r="AW71" s="411"/>
      <c r="AX71" s="412"/>
      <c r="AY71" s="411"/>
      <c r="AZ71" s="411"/>
      <c r="BA71" s="411"/>
      <c r="BB71" s="411"/>
      <c r="BC71" s="411"/>
      <c r="BD71" s="411"/>
      <c r="BE71" s="411"/>
      <c r="BF71" s="411"/>
      <c r="BG71" s="411"/>
      <c r="BH71" s="411"/>
    </row>
    <row r="72" spans="1:60" ht="33.75" customHeight="1">
      <c r="A72" s="413"/>
      <c r="B72" s="394"/>
      <c r="C72" s="394"/>
      <c r="D72" s="394"/>
      <c r="E72" s="394"/>
      <c r="F72" s="394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T72" s="414"/>
      <c r="U72" s="414"/>
      <c r="V72" s="414"/>
      <c r="W72" s="414"/>
      <c r="X72" s="414"/>
      <c r="Y72" s="414"/>
      <c r="Z72" s="414"/>
      <c r="AA72" s="414"/>
      <c r="AB72" s="414"/>
      <c r="AC72" s="414"/>
      <c r="AD72" s="415"/>
      <c r="AE72" s="416"/>
      <c r="AF72" s="396"/>
      <c r="AG72" s="396"/>
      <c r="AH72" s="396"/>
      <c r="AI72" s="396"/>
      <c r="AJ72" s="396"/>
      <c r="AK72" s="396"/>
      <c r="AL72" s="396"/>
      <c r="AM72" s="396"/>
      <c r="AN72" s="396"/>
      <c r="AO72" s="396"/>
      <c r="AP72" s="396"/>
      <c r="AQ72" s="396"/>
      <c r="AR72" s="396"/>
      <c r="AS72" s="396"/>
      <c r="AT72" s="396"/>
      <c r="AU72" s="396"/>
      <c r="AV72" s="396"/>
      <c r="AW72" s="396"/>
      <c r="AX72" s="396"/>
      <c r="AY72" s="396"/>
      <c r="AZ72" s="396"/>
      <c r="BA72" s="396"/>
      <c r="BB72" s="396"/>
      <c r="BC72" s="396"/>
      <c r="BD72" s="396"/>
      <c r="BE72" s="396"/>
      <c r="BF72" s="396"/>
      <c r="BG72" s="404"/>
      <c r="BH72" s="417"/>
    </row>
    <row r="73" spans="1:60" ht="33.75" customHeight="1">
      <c r="A73" s="396"/>
      <c r="B73" s="396"/>
      <c r="C73" s="396"/>
      <c r="D73" s="396"/>
      <c r="E73" s="396"/>
      <c r="F73" s="396"/>
      <c r="G73" s="396"/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396"/>
      <c r="Z73" s="396"/>
      <c r="AA73" s="396"/>
      <c r="AB73" s="396"/>
      <c r="AC73" s="396"/>
      <c r="AD73" s="418"/>
      <c r="AE73" s="419"/>
      <c r="AF73" s="396"/>
      <c r="AG73" s="396"/>
      <c r="AH73" s="396"/>
      <c r="AI73" s="396"/>
      <c r="AJ73" s="396"/>
      <c r="AK73" s="396"/>
      <c r="AL73" s="396"/>
      <c r="AM73" s="396"/>
      <c r="AN73" s="396"/>
      <c r="AO73" s="396"/>
      <c r="AP73" s="396"/>
      <c r="AQ73" s="396"/>
      <c r="AR73" s="396"/>
      <c r="AS73" s="396"/>
      <c r="AT73" s="396"/>
      <c r="AU73" s="396"/>
      <c r="AV73" s="396"/>
      <c r="AW73" s="396"/>
      <c r="AX73" s="396"/>
      <c r="AY73" s="396"/>
      <c r="AZ73" s="396"/>
      <c r="BA73" s="396"/>
      <c r="BB73" s="396"/>
      <c r="BC73" s="396"/>
      <c r="BD73" s="396"/>
      <c r="BE73" s="396"/>
      <c r="BF73" s="396"/>
      <c r="BG73" s="396"/>
      <c r="BH73" s="396"/>
    </row>
    <row r="74" spans="1:60" ht="14.25" customHeight="1">
      <c r="A74" s="365" t="s">
        <v>140</v>
      </c>
      <c r="B74" s="365"/>
      <c r="C74" s="365"/>
      <c r="D74" s="365"/>
      <c r="E74" s="365"/>
      <c r="F74" s="365"/>
      <c r="G74" s="365"/>
      <c r="H74" s="365"/>
      <c r="I74" s="365"/>
      <c r="J74" s="365"/>
      <c r="K74" s="366" t="s">
        <v>125</v>
      </c>
      <c r="L74" s="366"/>
      <c r="M74" s="366"/>
      <c r="N74" s="366"/>
      <c r="O74" s="366"/>
      <c r="P74" s="366"/>
      <c r="Q74" s="366"/>
      <c r="R74" s="366"/>
      <c r="S74" s="366"/>
      <c r="T74" s="367" t="s">
        <v>141</v>
      </c>
      <c r="U74" s="367"/>
      <c r="V74" s="367"/>
      <c r="W74" s="367"/>
      <c r="X74" s="367"/>
      <c r="Y74" s="367"/>
      <c r="Z74" s="367"/>
      <c r="AA74" s="367"/>
      <c r="AB74" s="367"/>
      <c r="AC74" s="367"/>
      <c r="AD74" s="368"/>
      <c r="AE74" s="368"/>
      <c r="AF74" s="365" t="s">
        <v>140</v>
      </c>
      <c r="AG74" s="365"/>
      <c r="AH74" s="365"/>
      <c r="AI74" s="365"/>
      <c r="AJ74" s="365"/>
      <c r="AK74" s="365"/>
      <c r="AL74" s="365"/>
      <c r="AM74" s="365"/>
      <c r="AN74" s="365"/>
      <c r="AO74" s="365"/>
      <c r="AP74" s="366" t="s">
        <v>125</v>
      </c>
      <c r="AQ74" s="366"/>
      <c r="AR74" s="366"/>
      <c r="AS74" s="366"/>
      <c r="AT74" s="366"/>
      <c r="AU74" s="366"/>
      <c r="AV74" s="366"/>
      <c r="AW74" s="366"/>
      <c r="AX74" s="366"/>
      <c r="AY74" s="367" t="s">
        <v>141</v>
      </c>
      <c r="AZ74" s="367"/>
      <c r="BA74" s="367"/>
      <c r="BB74" s="367"/>
      <c r="BC74" s="367"/>
      <c r="BD74" s="367"/>
      <c r="BE74" s="367"/>
      <c r="BF74" s="367"/>
      <c r="BG74" s="367"/>
      <c r="BH74" s="367"/>
    </row>
    <row r="75" spans="1:60" ht="14.25" customHeight="1">
      <c r="A75" s="365"/>
      <c r="B75" s="365"/>
      <c r="C75" s="365"/>
      <c r="D75" s="365"/>
      <c r="E75" s="365"/>
      <c r="F75" s="365"/>
      <c r="G75" s="365"/>
      <c r="H75" s="365"/>
      <c r="I75" s="365"/>
      <c r="J75" s="365"/>
      <c r="K75" s="366"/>
      <c r="L75" s="366"/>
      <c r="M75" s="366"/>
      <c r="N75" s="366"/>
      <c r="O75" s="366"/>
      <c r="P75" s="366"/>
      <c r="Q75" s="366"/>
      <c r="R75" s="366"/>
      <c r="S75" s="366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8"/>
      <c r="AE75" s="368"/>
      <c r="AF75" s="365"/>
      <c r="AG75" s="365"/>
      <c r="AH75" s="365"/>
      <c r="AI75" s="365"/>
      <c r="AJ75" s="365"/>
      <c r="AK75" s="365"/>
      <c r="AL75" s="365"/>
      <c r="AM75" s="365"/>
      <c r="AN75" s="365"/>
      <c r="AO75" s="365"/>
      <c r="AP75" s="366"/>
      <c r="AQ75" s="366"/>
      <c r="AR75" s="366"/>
      <c r="AS75" s="366"/>
      <c r="AT75" s="366"/>
      <c r="AU75" s="366"/>
      <c r="AV75" s="366"/>
      <c r="AW75" s="366"/>
      <c r="AX75" s="366"/>
      <c r="AY75" s="367"/>
      <c r="AZ75" s="367"/>
      <c r="BA75" s="367"/>
      <c r="BB75" s="367"/>
      <c r="BC75" s="367"/>
      <c r="BD75" s="367"/>
      <c r="BE75" s="367"/>
      <c r="BF75" s="367"/>
      <c r="BG75" s="367"/>
      <c r="BH75" s="367"/>
    </row>
    <row r="76" spans="1:60" ht="14.25" customHeight="1">
      <c r="A76" s="371"/>
      <c r="B76" s="371"/>
      <c r="C76" s="371"/>
      <c r="D76" s="371"/>
      <c r="E76" s="371"/>
      <c r="F76" s="371"/>
      <c r="G76" s="371"/>
      <c r="H76" s="371"/>
      <c r="I76" s="371"/>
      <c r="J76" s="371"/>
      <c r="K76" s="371"/>
      <c r="L76" s="371"/>
      <c r="M76" s="371"/>
      <c r="N76" s="372" t="s">
        <v>126</v>
      </c>
      <c r="O76" s="372"/>
      <c r="P76" s="372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4"/>
      <c r="AE76" s="374"/>
      <c r="AF76" s="371"/>
      <c r="AG76" s="371"/>
      <c r="AH76" s="371"/>
      <c r="AI76" s="371"/>
      <c r="AJ76" s="371"/>
      <c r="AK76" s="371"/>
      <c r="AL76" s="371"/>
      <c r="AM76" s="371"/>
      <c r="AN76" s="371"/>
      <c r="AO76" s="371"/>
      <c r="AP76" s="371"/>
      <c r="AQ76" s="371"/>
      <c r="AR76" s="371"/>
      <c r="AS76" s="372" t="s">
        <v>126</v>
      </c>
      <c r="AT76" s="372"/>
      <c r="AU76" s="372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</row>
    <row r="77" spans="1:60" ht="14.25" customHeight="1">
      <c r="A77" s="371"/>
      <c r="B77" s="371"/>
      <c r="C77" s="371"/>
      <c r="D77" s="371"/>
      <c r="E77" s="371"/>
      <c r="F77" s="371"/>
      <c r="G77" s="371"/>
      <c r="H77" s="371"/>
      <c r="I77" s="371"/>
      <c r="J77" s="371"/>
      <c r="K77" s="371"/>
      <c r="L77" s="371"/>
      <c r="M77" s="371"/>
      <c r="N77" s="372"/>
      <c r="O77" s="372"/>
      <c r="P77" s="372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4"/>
      <c r="AE77" s="374"/>
      <c r="AF77" s="371"/>
      <c r="AG77" s="371"/>
      <c r="AH77" s="371"/>
      <c r="AI77" s="371"/>
      <c r="AJ77" s="371"/>
      <c r="AK77" s="371"/>
      <c r="AL77" s="371"/>
      <c r="AM77" s="371"/>
      <c r="AN77" s="371"/>
      <c r="AO77" s="371"/>
      <c r="AP77" s="371"/>
      <c r="AQ77" s="371"/>
      <c r="AR77" s="371"/>
      <c r="AS77" s="372"/>
      <c r="AT77" s="372"/>
      <c r="AU77" s="372"/>
      <c r="AV77" s="373"/>
      <c r="AW77" s="373"/>
      <c r="AX77" s="373"/>
      <c r="AY77" s="373"/>
      <c r="AZ77" s="373"/>
      <c r="BA77" s="373"/>
      <c r="BB77" s="373"/>
      <c r="BC77" s="373"/>
      <c r="BD77" s="373"/>
      <c r="BE77" s="373"/>
      <c r="BF77" s="373"/>
      <c r="BG77" s="373"/>
      <c r="BH77" s="373"/>
    </row>
    <row r="78" spans="1:60" ht="14.25" customHeight="1">
      <c r="A78" s="375" t="s">
        <v>127</v>
      </c>
      <c r="B78" s="376"/>
      <c r="C78" s="377"/>
      <c r="D78" s="378"/>
      <c r="E78" s="379"/>
      <c r="F78" s="379"/>
      <c r="G78" s="379"/>
      <c r="H78" s="379"/>
      <c r="I78" s="379"/>
      <c r="J78" s="379"/>
      <c r="K78" s="379"/>
      <c r="L78" s="379"/>
      <c r="M78" s="379"/>
      <c r="N78" s="379"/>
      <c r="O78" s="379"/>
      <c r="P78" s="379"/>
      <c r="Q78" s="379"/>
      <c r="R78" s="379"/>
      <c r="S78" s="379"/>
      <c r="T78" s="379"/>
      <c r="U78" s="379"/>
      <c r="V78" s="379"/>
      <c r="W78" s="379"/>
      <c r="X78" s="379"/>
      <c r="Y78" s="379"/>
      <c r="Z78" s="379"/>
      <c r="AA78" s="379"/>
      <c r="AB78" s="379"/>
      <c r="AC78" s="380"/>
      <c r="AD78" s="381"/>
      <c r="AE78" s="381"/>
      <c r="AF78" s="375" t="s">
        <v>127</v>
      </c>
      <c r="AG78" s="376"/>
      <c r="AH78" s="377"/>
      <c r="AI78" s="378"/>
      <c r="AJ78" s="379"/>
      <c r="AK78" s="379"/>
      <c r="AL78" s="379"/>
      <c r="AM78" s="379"/>
      <c r="AN78" s="379"/>
      <c r="AO78" s="379"/>
      <c r="AP78" s="379"/>
      <c r="AQ78" s="379"/>
      <c r="AR78" s="379"/>
      <c r="AS78" s="379"/>
      <c r="AT78" s="379"/>
      <c r="AU78" s="379"/>
      <c r="AV78" s="379"/>
      <c r="AW78" s="379"/>
      <c r="AX78" s="379"/>
      <c r="AY78" s="379"/>
      <c r="AZ78" s="379"/>
      <c r="BA78" s="379"/>
      <c r="BB78" s="379"/>
      <c r="BC78" s="379"/>
      <c r="BD78" s="379"/>
      <c r="BE78" s="379"/>
      <c r="BF78" s="379"/>
      <c r="BG78" s="379"/>
      <c r="BH78" s="380"/>
    </row>
    <row r="79" spans="1:60" ht="14.25" customHeight="1">
      <c r="A79" s="382"/>
      <c r="B79" s="383"/>
      <c r="C79" s="384"/>
      <c r="D79" s="385"/>
      <c r="E79" s="386"/>
      <c r="F79" s="386"/>
      <c r="G79" s="386"/>
      <c r="H79" s="386"/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386"/>
      <c r="T79" s="386"/>
      <c r="U79" s="386"/>
      <c r="V79" s="386"/>
      <c r="W79" s="386"/>
      <c r="X79" s="386"/>
      <c r="Y79" s="386"/>
      <c r="Z79" s="386"/>
      <c r="AA79" s="386"/>
      <c r="AB79" s="386"/>
      <c r="AC79" s="387"/>
      <c r="AD79" s="381"/>
      <c r="AE79" s="381"/>
      <c r="AF79" s="382"/>
      <c r="AG79" s="383"/>
      <c r="AH79" s="384"/>
      <c r="AI79" s="385"/>
      <c r="AJ79" s="386"/>
      <c r="AK79" s="386"/>
      <c r="AL79" s="386"/>
      <c r="AM79" s="386"/>
      <c r="AN79" s="386"/>
      <c r="AO79" s="386"/>
      <c r="AP79" s="386"/>
      <c r="AQ79" s="386"/>
      <c r="AR79" s="386"/>
      <c r="AS79" s="386"/>
      <c r="AT79" s="386"/>
      <c r="AU79" s="386"/>
      <c r="AV79" s="386"/>
      <c r="AW79" s="386"/>
      <c r="AX79" s="386"/>
      <c r="AY79" s="386"/>
      <c r="AZ79" s="386"/>
      <c r="BA79" s="386"/>
      <c r="BB79" s="386"/>
      <c r="BC79" s="386"/>
      <c r="BD79" s="386"/>
      <c r="BE79" s="386"/>
      <c r="BF79" s="386"/>
      <c r="BG79" s="386"/>
      <c r="BH79" s="387"/>
    </row>
    <row r="80" spans="1:60" ht="14.25" customHeight="1">
      <c r="A80" s="388"/>
      <c r="B80" s="389"/>
      <c r="C80" s="390"/>
      <c r="D80" s="391"/>
      <c r="E80" s="392"/>
      <c r="F80" s="392"/>
      <c r="G80" s="392"/>
      <c r="H80" s="392"/>
      <c r="I80" s="392"/>
      <c r="J80" s="392"/>
      <c r="K80" s="392"/>
      <c r="L80" s="392"/>
      <c r="M80" s="392"/>
      <c r="N80" s="392"/>
      <c r="O80" s="392"/>
      <c r="P80" s="392"/>
      <c r="Q80" s="392"/>
      <c r="R80" s="392"/>
      <c r="S80" s="392"/>
      <c r="T80" s="392"/>
      <c r="U80" s="392"/>
      <c r="V80" s="392"/>
      <c r="W80" s="392"/>
      <c r="X80" s="392"/>
      <c r="Y80" s="392"/>
      <c r="Z80" s="392"/>
      <c r="AA80" s="392"/>
      <c r="AB80" s="392"/>
      <c r="AC80" s="393"/>
      <c r="AD80" s="381"/>
      <c r="AE80" s="381"/>
      <c r="AF80" s="388"/>
      <c r="AG80" s="389"/>
      <c r="AH80" s="390"/>
      <c r="AI80" s="391"/>
      <c r="AJ80" s="392"/>
      <c r="AK80" s="392"/>
      <c r="AL80" s="392"/>
      <c r="AM80" s="392"/>
      <c r="AN80" s="392"/>
      <c r="AO80" s="392"/>
      <c r="AP80" s="392"/>
      <c r="AQ80" s="392"/>
      <c r="AR80" s="392"/>
      <c r="AS80" s="392"/>
      <c r="AT80" s="392"/>
      <c r="AU80" s="392"/>
      <c r="AV80" s="392"/>
      <c r="AW80" s="392"/>
      <c r="AX80" s="392"/>
      <c r="AY80" s="392"/>
      <c r="AZ80" s="392"/>
      <c r="BA80" s="392"/>
      <c r="BB80" s="392"/>
      <c r="BC80" s="392"/>
      <c r="BD80" s="392"/>
      <c r="BE80" s="392"/>
      <c r="BF80" s="392"/>
      <c r="BG80" s="392"/>
      <c r="BH80" s="393"/>
    </row>
    <row r="81" spans="1:60" ht="14.25" customHeight="1">
      <c r="A81" s="394"/>
      <c r="B81" s="394"/>
      <c r="C81" s="394"/>
      <c r="D81" s="394"/>
      <c r="E81" s="394"/>
      <c r="F81" s="394"/>
      <c r="G81" s="394"/>
      <c r="H81" s="394"/>
      <c r="I81" s="394"/>
      <c r="J81" s="394"/>
      <c r="K81" s="394"/>
      <c r="L81" s="394"/>
      <c r="M81" s="394"/>
      <c r="N81" s="394"/>
      <c r="O81" s="394"/>
      <c r="P81" s="394"/>
      <c r="Q81" s="394"/>
      <c r="R81" s="394"/>
      <c r="S81" s="394"/>
      <c r="T81" s="394"/>
      <c r="U81" s="394"/>
      <c r="V81" s="394"/>
      <c r="W81" s="394"/>
      <c r="X81" s="394"/>
      <c r="Y81" s="394"/>
      <c r="Z81" s="394"/>
      <c r="AA81" s="394"/>
      <c r="AB81" s="394"/>
      <c r="AC81" s="394"/>
      <c r="AD81" s="394"/>
      <c r="AE81" s="394"/>
      <c r="AF81" s="394"/>
      <c r="AG81" s="394"/>
      <c r="AH81" s="394"/>
      <c r="AI81" s="394"/>
      <c r="AJ81" s="394"/>
      <c r="AK81" s="394"/>
      <c r="AL81" s="394"/>
      <c r="AM81" s="394"/>
      <c r="AN81" s="394"/>
      <c r="AO81" s="394"/>
      <c r="AP81" s="394"/>
      <c r="AQ81" s="394"/>
      <c r="AR81" s="394"/>
      <c r="AS81" s="394"/>
      <c r="AT81" s="394"/>
      <c r="AU81" s="394"/>
      <c r="AV81" s="394"/>
      <c r="AW81" s="394"/>
      <c r="AX81" s="394"/>
      <c r="AY81" s="394"/>
      <c r="AZ81" s="394"/>
      <c r="BA81" s="394"/>
      <c r="BB81" s="394"/>
      <c r="BC81" s="394"/>
      <c r="BD81" s="394"/>
      <c r="BE81" s="394"/>
      <c r="BF81" s="394"/>
      <c r="BG81" s="394"/>
      <c r="BH81" s="394"/>
    </row>
    <row r="82" spans="1:60" ht="14.25" customHeight="1">
      <c r="A82" s="395" t="s">
        <v>128</v>
      </c>
      <c r="B82" s="395"/>
      <c r="C82" s="395"/>
      <c r="D82" s="395"/>
      <c r="E82" s="395"/>
      <c r="F82" s="395"/>
      <c r="G82" s="395"/>
      <c r="H82" s="395"/>
      <c r="I82" s="395"/>
      <c r="J82" s="395"/>
      <c r="K82" s="395"/>
      <c r="L82" s="395"/>
      <c r="M82" s="395"/>
      <c r="N82" s="395"/>
      <c r="O82" s="396"/>
      <c r="P82" s="397" t="s">
        <v>129</v>
      </c>
      <c r="Q82" s="397"/>
      <c r="R82" s="397"/>
      <c r="S82" s="397"/>
      <c r="T82" s="397"/>
      <c r="U82" s="397"/>
      <c r="V82" s="397"/>
      <c r="W82" s="397"/>
      <c r="X82" s="397"/>
      <c r="Y82" s="397"/>
      <c r="Z82" s="397"/>
      <c r="AA82" s="397"/>
      <c r="AB82" s="397"/>
      <c r="AC82" s="397"/>
      <c r="AD82" s="398"/>
      <c r="AE82" s="398"/>
      <c r="AF82" s="395" t="s">
        <v>128</v>
      </c>
      <c r="AG82" s="395"/>
      <c r="AH82" s="395"/>
      <c r="AI82" s="395"/>
      <c r="AJ82" s="395"/>
      <c r="AK82" s="395"/>
      <c r="AL82" s="395"/>
      <c r="AM82" s="395"/>
      <c r="AN82" s="395"/>
      <c r="AO82" s="395"/>
      <c r="AP82" s="395"/>
      <c r="AQ82" s="395"/>
      <c r="AR82" s="395"/>
      <c r="AS82" s="395"/>
      <c r="AT82" s="396"/>
      <c r="AU82" s="397" t="s">
        <v>129</v>
      </c>
      <c r="AV82" s="397"/>
      <c r="AW82" s="397"/>
      <c r="AX82" s="397"/>
      <c r="AY82" s="397"/>
      <c r="AZ82" s="397"/>
      <c r="BA82" s="397"/>
      <c r="BB82" s="397"/>
      <c r="BC82" s="397"/>
      <c r="BD82" s="397"/>
      <c r="BE82" s="397"/>
      <c r="BF82" s="397"/>
      <c r="BG82" s="397"/>
      <c r="BH82" s="397"/>
    </row>
    <row r="83" spans="1:60" ht="14.25" customHeight="1">
      <c r="A83" s="395"/>
      <c r="B83" s="395"/>
      <c r="C83" s="395"/>
      <c r="D83" s="395"/>
      <c r="E83" s="395"/>
      <c r="F83" s="395"/>
      <c r="G83" s="395"/>
      <c r="H83" s="395"/>
      <c r="I83" s="395"/>
      <c r="J83" s="395"/>
      <c r="K83" s="395"/>
      <c r="L83" s="395"/>
      <c r="M83" s="395"/>
      <c r="N83" s="395"/>
      <c r="O83" s="396"/>
      <c r="P83" s="397"/>
      <c r="Q83" s="397"/>
      <c r="R83" s="397"/>
      <c r="S83" s="397"/>
      <c r="T83" s="397"/>
      <c r="U83" s="397"/>
      <c r="V83" s="397"/>
      <c r="W83" s="397"/>
      <c r="X83" s="397"/>
      <c r="Y83" s="397"/>
      <c r="Z83" s="397"/>
      <c r="AA83" s="397"/>
      <c r="AB83" s="397"/>
      <c r="AC83" s="397"/>
      <c r="AD83" s="398"/>
      <c r="AE83" s="398"/>
      <c r="AF83" s="395"/>
      <c r="AG83" s="395"/>
      <c r="AH83" s="395"/>
      <c r="AI83" s="395"/>
      <c r="AJ83" s="395"/>
      <c r="AK83" s="395"/>
      <c r="AL83" s="395"/>
      <c r="AM83" s="395"/>
      <c r="AN83" s="395"/>
      <c r="AO83" s="395"/>
      <c r="AP83" s="395"/>
      <c r="AQ83" s="395"/>
      <c r="AR83" s="395"/>
      <c r="AS83" s="395"/>
      <c r="AT83" s="396"/>
      <c r="AU83" s="397"/>
      <c r="AV83" s="397"/>
      <c r="AW83" s="397"/>
      <c r="AX83" s="397"/>
      <c r="AY83" s="397"/>
      <c r="AZ83" s="397"/>
      <c r="BA83" s="397"/>
      <c r="BB83" s="397"/>
      <c r="BC83" s="397"/>
      <c r="BD83" s="397"/>
      <c r="BE83" s="397"/>
      <c r="BF83" s="397"/>
      <c r="BG83" s="397"/>
      <c r="BH83" s="397"/>
    </row>
    <row r="84" spans="1:60" ht="14.25" customHeight="1">
      <c r="A84" s="399" t="s">
        <v>130</v>
      </c>
      <c r="B84" s="400"/>
      <c r="C84" s="400"/>
      <c r="D84" s="400" t="s">
        <v>131</v>
      </c>
      <c r="E84" s="400"/>
      <c r="F84" s="400"/>
      <c r="G84" s="400"/>
      <c r="H84" s="400"/>
      <c r="I84" s="400"/>
      <c r="J84" s="400"/>
      <c r="K84" s="400"/>
      <c r="L84" s="400"/>
      <c r="M84" s="400"/>
      <c r="N84" s="400"/>
      <c r="O84" s="396"/>
      <c r="P84" s="399" t="s">
        <v>130</v>
      </c>
      <c r="Q84" s="400"/>
      <c r="R84" s="400"/>
      <c r="S84" s="400" t="s">
        <v>131</v>
      </c>
      <c r="T84" s="400"/>
      <c r="U84" s="400"/>
      <c r="V84" s="400"/>
      <c r="W84" s="400"/>
      <c r="X84" s="400"/>
      <c r="Y84" s="400"/>
      <c r="Z84" s="400"/>
      <c r="AA84" s="400"/>
      <c r="AB84" s="400"/>
      <c r="AC84" s="400"/>
      <c r="AD84" s="394"/>
      <c r="AE84" s="394"/>
      <c r="AF84" s="399" t="s">
        <v>130</v>
      </c>
      <c r="AG84" s="400"/>
      <c r="AH84" s="400"/>
      <c r="AI84" s="400" t="s">
        <v>131</v>
      </c>
      <c r="AJ84" s="400"/>
      <c r="AK84" s="400"/>
      <c r="AL84" s="400"/>
      <c r="AM84" s="400"/>
      <c r="AN84" s="400"/>
      <c r="AO84" s="400"/>
      <c r="AP84" s="400"/>
      <c r="AQ84" s="400"/>
      <c r="AR84" s="400"/>
      <c r="AS84" s="400"/>
      <c r="AT84" s="396"/>
      <c r="AU84" s="399" t="s">
        <v>130</v>
      </c>
      <c r="AV84" s="400"/>
      <c r="AW84" s="400"/>
      <c r="AX84" s="400" t="s">
        <v>131</v>
      </c>
      <c r="AY84" s="400"/>
      <c r="AZ84" s="400"/>
      <c r="BA84" s="400"/>
      <c r="BB84" s="400"/>
      <c r="BC84" s="400"/>
      <c r="BD84" s="400"/>
      <c r="BE84" s="400"/>
      <c r="BF84" s="400"/>
      <c r="BG84" s="400"/>
      <c r="BH84" s="400"/>
    </row>
    <row r="85" spans="1:60" ht="14.25" customHeight="1">
      <c r="A85" s="400"/>
      <c r="B85" s="400"/>
      <c r="C85" s="400"/>
      <c r="D85" s="400"/>
      <c r="E85" s="400"/>
      <c r="F85" s="400"/>
      <c r="G85" s="400"/>
      <c r="H85" s="400"/>
      <c r="I85" s="400"/>
      <c r="J85" s="400"/>
      <c r="K85" s="400"/>
      <c r="L85" s="400"/>
      <c r="M85" s="400"/>
      <c r="N85" s="400"/>
      <c r="O85" s="396"/>
      <c r="P85" s="400"/>
      <c r="Q85" s="400"/>
      <c r="R85" s="400"/>
      <c r="S85" s="400"/>
      <c r="T85" s="400"/>
      <c r="U85" s="400"/>
      <c r="V85" s="400"/>
      <c r="W85" s="400"/>
      <c r="X85" s="400"/>
      <c r="Y85" s="400"/>
      <c r="Z85" s="400"/>
      <c r="AA85" s="400"/>
      <c r="AB85" s="400"/>
      <c r="AC85" s="400"/>
      <c r="AD85" s="394"/>
      <c r="AE85" s="394"/>
      <c r="AF85" s="400"/>
      <c r="AG85" s="400"/>
      <c r="AH85" s="400"/>
      <c r="AI85" s="400"/>
      <c r="AJ85" s="400"/>
      <c r="AK85" s="400"/>
      <c r="AL85" s="400"/>
      <c r="AM85" s="400"/>
      <c r="AN85" s="400"/>
      <c r="AO85" s="400"/>
      <c r="AP85" s="400"/>
      <c r="AQ85" s="400"/>
      <c r="AR85" s="400"/>
      <c r="AS85" s="400"/>
      <c r="AT85" s="396"/>
      <c r="AU85" s="400"/>
      <c r="AV85" s="400"/>
      <c r="AW85" s="400"/>
      <c r="AX85" s="400"/>
      <c r="AY85" s="400"/>
      <c r="AZ85" s="400"/>
      <c r="BA85" s="400"/>
      <c r="BB85" s="400"/>
      <c r="BC85" s="400"/>
      <c r="BD85" s="400"/>
      <c r="BE85" s="400"/>
      <c r="BF85" s="400"/>
      <c r="BG85" s="400"/>
      <c r="BH85" s="400"/>
    </row>
    <row r="86" spans="1:60" ht="14.25" customHeight="1">
      <c r="A86" s="401"/>
      <c r="B86" s="401"/>
      <c r="C86" s="401"/>
      <c r="D86" s="401"/>
      <c r="E86" s="401"/>
      <c r="F86" s="401"/>
      <c r="G86" s="401"/>
      <c r="H86" s="401"/>
      <c r="I86" s="401"/>
      <c r="J86" s="401"/>
      <c r="K86" s="401"/>
      <c r="L86" s="401"/>
      <c r="M86" s="401"/>
      <c r="N86" s="401"/>
      <c r="O86" s="396"/>
      <c r="P86" s="401"/>
      <c r="Q86" s="401"/>
      <c r="R86" s="401"/>
      <c r="S86" s="401"/>
      <c r="T86" s="401"/>
      <c r="U86" s="401"/>
      <c r="V86" s="401"/>
      <c r="W86" s="401"/>
      <c r="X86" s="401"/>
      <c r="Y86" s="401"/>
      <c r="Z86" s="401"/>
      <c r="AA86" s="401"/>
      <c r="AB86" s="401"/>
      <c r="AC86" s="401"/>
      <c r="AD86" s="381"/>
      <c r="AE86" s="381"/>
      <c r="AF86" s="401"/>
      <c r="AG86" s="401"/>
      <c r="AH86" s="401"/>
      <c r="AI86" s="401"/>
      <c r="AJ86" s="401"/>
      <c r="AK86" s="401"/>
      <c r="AL86" s="401"/>
      <c r="AM86" s="401"/>
      <c r="AN86" s="401"/>
      <c r="AO86" s="401"/>
      <c r="AP86" s="401"/>
      <c r="AQ86" s="401"/>
      <c r="AR86" s="401"/>
      <c r="AS86" s="401"/>
      <c r="AT86" s="396"/>
      <c r="AU86" s="401"/>
      <c r="AV86" s="401"/>
      <c r="AW86" s="401"/>
      <c r="AX86" s="401"/>
      <c r="AY86" s="401"/>
      <c r="AZ86" s="401"/>
      <c r="BA86" s="401"/>
      <c r="BB86" s="401"/>
      <c r="BC86" s="401"/>
      <c r="BD86" s="401"/>
      <c r="BE86" s="401"/>
      <c r="BF86" s="401"/>
      <c r="BG86" s="401"/>
      <c r="BH86" s="401"/>
    </row>
    <row r="87" spans="1:60" ht="14.25" customHeight="1">
      <c r="A87" s="401"/>
      <c r="B87" s="401"/>
      <c r="C87" s="401"/>
      <c r="D87" s="401"/>
      <c r="E87" s="401"/>
      <c r="F87" s="401"/>
      <c r="G87" s="401"/>
      <c r="H87" s="401"/>
      <c r="I87" s="401"/>
      <c r="J87" s="401"/>
      <c r="K87" s="401"/>
      <c r="L87" s="401"/>
      <c r="M87" s="401"/>
      <c r="N87" s="401"/>
      <c r="O87" s="396"/>
      <c r="P87" s="401"/>
      <c r="Q87" s="401"/>
      <c r="R87" s="401"/>
      <c r="S87" s="401"/>
      <c r="T87" s="401"/>
      <c r="U87" s="401"/>
      <c r="V87" s="401"/>
      <c r="W87" s="401"/>
      <c r="X87" s="401"/>
      <c r="Y87" s="401"/>
      <c r="Z87" s="401"/>
      <c r="AA87" s="401"/>
      <c r="AB87" s="401"/>
      <c r="AC87" s="401"/>
      <c r="AD87" s="381"/>
      <c r="AE87" s="381"/>
      <c r="AF87" s="401"/>
      <c r="AG87" s="401"/>
      <c r="AH87" s="401"/>
      <c r="AI87" s="401"/>
      <c r="AJ87" s="401"/>
      <c r="AK87" s="401"/>
      <c r="AL87" s="401"/>
      <c r="AM87" s="401"/>
      <c r="AN87" s="401"/>
      <c r="AO87" s="401"/>
      <c r="AP87" s="401"/>
      <c r="AQ87" s="401"/>
      <c r="AR87" s="401"/>
      <c r="AS87" s="401"/>
      <c r="AT87" s="396"/>
      <c r="AU87" s="401"/>
      <c r="AV87" s="401"/>
      <c r="AW87" s="401"/>
      <c r="AX87" s="401"/>
      <c r="AY87" s="401"/>
      <c r="AZ87" s="401"/>
      <c r="BA87" s="401"/>
      <c r="BB87" s="401"/>
      <c r="BC87" s="401"/>
      <c r="BD87" s="401"/>
      <c r="BE87" s="401"/>
      <c r="BF87" s="401"/>
      <c r="BG87" s="401"/>
      <c r="BH87" s="401"/>
    </row>
    <row r="88" spans="1:60" ht="14.25" customHeight="1">
      <c r="A88" s="401"/>
      <c r="B88" s="401"/>
      <c r="C88" s="401"/>
      <c r="D88" s="401"/>
      <c r="E88" s="401"/>
      <c r="F88" s="401"/>
      <c r="G88" s="401"/>
      <c r="H88" s="401"/>
      <c r="I88" s="401"/>
      <c r="J88" s="401"/>
      <c r="K88" s="401"/>
      <c r="L88" s="401"/>
      <c r="M88" s="401"/>
      <c r="N88" s="401"/>
      <c r="O88" s="396"/>
      <c r="P88" s="401"/>
      <c r="Q88" s="401"/>
      <c r="R88" s="401"/>
      <c r="S88" s="401"/>
      <c r="T88" s="401"/>
      <c r="U88" s="401"/>
      <c r="V88" s="401"/>
      <c r="W88" s="401"/>
      <c r="X88" s="401"/>
      <c r="Y88" s="401"/>
      <c r="Z88" s="401"/>
      <c r="AA88" s="401"/>
      <c r="AB88" s="401"/>
      <c r="AC88" s="401"/>
      <c r="AD88" s="381"/>
      <c r="AE88" s="381"/>
      <c r="AF88" s="401"/>
      <c r="AG88" s="401"/>
      <c r="AH88" s="401"/>
      <c r="AI88" s="401"/>
      <c r="AJ88" s="401"/>
      <c r="AK88" s="401"/>
      <c r="AL88" s="401"/>
      <c r="AM88" s="401"/>
      <c r="AN88" s="401"/>
      <c r="AO88" s="401"/>
      <c r="AP88" s="401"/>
      <c r="AQ88" s="401"/>
      <c r="AR88" s="401"/>
      <c r="AS88" s="401"/>
      <c r="AT88" s="396"/>
      <c r="AU88" s="401"/>
      <c r="AV88" s="401"/>
      <c r="AW88" s="401"/>
      <c r="AX88" s="401"/>
      <c r="AY88" s="401"/>
      <c r="AZ88" s="401"/>
      <c r="BA88" s="401"/>
      <c r="BB88" s="401"/>
      <c r="BC88" s="401"/>
      <c r="BD88" s="401"/>
      <c r="BE88" s="401"/>
      <c r="BF88" s="401"/>
      <c r="BG88" s="401"/>
      <c r="BH88" s="401"/>
    </row>
    <row r="89" spans="1:60" ht="14.25" customHeight="1" thickBot="1">
      <c r="A89" s="402"/>
      <c r="B89" s="402"/>
      <c r="C89" s="402"/>
      <c r="D89" s="402"/>
      <c r="E89" s="402"/>
      <c r="F89" s="402"/>
      <c r="G89" s="402"/>
      <c r="H89" s="402"/>
      <c r="I89" s="402"/>
      <c r="J89" s="402"/>
      <c r="K89" s="402"/>
      <c r="L89" s="403" t="s">
        <v>132</v>
      </c>
      <c r="M89" s="403"/>
      <c r="N89" s="403"/>
      <c r="O89" s="403"/>
      <c r="P89" s="403"/>
      <c r="Q89" s="403"/>
      <c r="R89" s="403"/>
      <c r="S89" s="402"/>
      <c r="T89" s="402"/>
      <c r="U89" s="402"/>
      <c r="V89" s="402"/>
      <c r="W89" s="402"/>
      <c r="X89" s="402"/>
      <c r="Y89" s="402"/>
      <c r="Z89" s="402"/>
      <c r="AA89" s="402"/>
      <c r="AB89" s="402"/>
      <c r="AC89" s="402"/>
      <c r="AD89" s="396"/>
      <c r="AE89" s="396"/>
      <c r="AF89" s="402"/>
      <c r="AG89" s="402"/>
      <c r="AH89" s="402"/>
      <c r="AI89" s="402"/>
      <c r="AJ89" s="402"/>
      <c r="AK89" s="402"/>
      <c r="AL89" s="402"/>
      <c r="AM89" s="402"/>
      <c r="AN89" s="402"/>
      <c r="AO89" s="402"/>
      <c r="AP89" s="402"/>
      <c r="AQ89" s="403" t="s">
        <v>132</v>
      </c>
      <c r="AR89" s="403"/>
      <c r="AS89" s="403"/>
      <c r="AT89" s="403"/>
      <c r="AU89" s="403"/>
      <c r="AV89" s="403"/>
      <c r="AW89" s="403"/>
      <c r="AX89" s="402"/>
      <c r="AY89" s="402"/>
      <c r="AZ89" s="402"/>
      <c r="BA89" s="402"/>
      <c r="BB89" s="402"/>
      <c r="BC89" s="402"/>
      <c r="BD89" s="402"/>
      <c r="BE89" s="402"/>
      <c r="BF89" s="402"/>
      <c r="BG89" s="402"/>
      <c r="BH89" s="402"/>
    </row>
    <row r="90" spans="1:60" ht="14.25" customHeight="1" thickTop="1">
      <c r="A90" s="403" t="s">
        <v>133</v>
      </c>
      <c r="B90" s="403"/>
      <c r="C90" s="403"/>
      <c r="D90" s="403"/>
      <c r="E90" s="403"/>
      <c r="F90" s="403"/>
      <c r="G90" s="403"/>
      <c r="H90" s="403"/>
      <c r="I90" s="403"/>
      <c r="J90" s="403"/>
      <c r="K90" s="403"/>
      <c r="L90" s="403"/>
      <c r="M90" s="403"/>
      <c r="N90" s="403"/>
      <c r="O90" s="403"/>
      <c r="P90" s="403"/>
      <c r="Q90" s="403"/>
      <c r="R90" s="403"/>
      <c r="S90" s="403"/>
      <c r="T90" s="403"/>
      <c r="U90" s="403"/>
      <c r="V90" s="403"/>
      <c r="W90" s="403"/>
      <c r="X90" s="403"/>
      <c r="Y90" s="403"/>
      <c r="Z90" s="403"/>
      <c r="AA90" s="403"/>
      <c r="AB90" s="403"/>
      <c r="AC90" s="403"/>
      <c r="AD90" s="394"/>
      <c r="AE90" s="394"/>
      <c r="AF90" s="403" t="s">
        <v>133</v>
      </c>
      <c r="AG90" s="403"/>
      <c r="AH90" s="403"/>
      <c r="AI90" s="403"/>
      <c r="AJ90" s="403"/>
      <c r="AK90" s="403"/>
      <c r="AL90" s="403"/>
      <c r="AM90" s="403"/>
      <c r="AN90" s="403"/>
      <c r="AO90" s="403"/>
      <c r="AP90" s="403"/>
      <c r="AQ90" s="403"/>
      <c r="AR90" s="403"/>
      <c r="AS90" s="403"/>
      <c r="AT90" s="403"/>
      <c r="AU90" s="403"/>
      <c r="AV90" s="403"/>
      <c r="AW90" s="403"/>
      <c r="AX90" s="403"/>
      <c r="AY90" s="403"/>
      <c r="AZ90" s="403"/>
      <c r="BA90" s="403"/>
      <c r="BB90" s="403"/>
      <c r="BC90" s="403"/>
      <c r="BD90" s="403"/>
      <c r="BE90" s="403"/>
      <c r="BF90" s="403"/>
      <c r="BG90" s="403"/>
      <c r="BH90" s="403"/>
    </row>
    <row r="91" spans="1:60" ht="14.25" customHeight="1">
      <c r="A91" s="400" t="s">
        <v>134</v>
      </c>
      <c r="B91" s="400"/>
      <c r="C91" s="400"/>
      <c r="D91" s="400"/>
      <c r="E91" s="400"/>
      <c r="F91" s="400"/>
      <c r="G91" s="400"/>
      <c r="H91" s="400"/>
      <c r="I91" s="400"/>
      <c r="J91" s="400"/>
      <c r="K91" s="400"/>
      <c r="L91" s="400"/>
      <c r="M91" s="400"/>
      <c r="N91" s="400"/>
      <c r="O91" s="396"/>
      <c r="P91" s="400" t="s">
        <v>135</v>
      </c>
      <c r="Q91" s="400"/>
      <c r="R91" s="400"/>
      <c r="S91" s="400"/>
      <c r="T91" s="400"/>
      <c r="U91" s="400"/>
      <c r="V91" s="400"/>
      <c r="W91" s="400"/>
      <c r="X91" s="400"/>
      <c r="Y91" s="400"/>
      <c r="Z91" s="400"/>
      <c r="AA91" s="400"/>
      <c r="AB91" s="400"/>
      <c r="AC91" s="400"/>
      <c r="AD91" s="394"/>
      <c r="AE91" s="394"/>
      <c r="AF91" s="400" t="s">
        <v>134</v>
      </c>
      <c r="AG91" s="400"/>
      <c r="AH91" s="400"/>
      <c r="AI91" s="400"/>
      <c r="AJ91" s="400"/>
      <c r="AK91" s="400"/>
      <c r="AL91" s="400"/>
      <c r="AM91" s="400"/>
      <c r="AN91" s="400"/>
      <c r="AO91" s="400"/>
      <c r="AP91" s="400"/>
      <c r="AQ91" s="400"/>
      <c r="AR91" s="400"/>
      <c r="AS91" s="400"/>
      <c r="AT91" s="396"/>
      <c r="AU91" s="400" t="s">
        <v>135</v>
      </c>
      <c r="AV91" s="400"/>
      <c r="AW91" s="400"/>
      <c r="AX91" s="400"/>
      <c r="AY91" s="400"/>
      <c r="AZ91" s="400"/>
      <c r="BA91" s="400"/>
      <c r="BB91" s="400"/>
      <c r="BC91" s="400"/>
      <c r="BD91" s="400"/>
      <c r="BE91" s="400"/>
      <c r="BF91" s="400"/>
      <c r="BG91" s="400"/>
      <c r="BH91" s="400"/>
    </row>
    <row r="92" spans="1:60" ht="14.25" customHeight="1">
      <c r="A92" s="375"/>
      <c r="B92" s="376"/>
      <c r="C92" s="376"/>
      <c r="D92" s="376"/>
      <c r="E92" s="376"/>
      <c r="F92" s="376"/>
      <c r="G92" s="376"/>
      <c r="H92" s="376"/>
      <c r="I92" s="376"/>
      <c r="J92" s="376"/>
      <c r="K92" s="376"/>
      <c r="L92" s="376"/>
      <c r="M92" s="404"/>
      <c r="N92" s="405"/>
      <c r="O92" s="396"/>
      <c r="P92" s="400"/>
      <c r="Q92" s="400"/>
      <c r="R92" s="400"/>
      <c r="S92" s="400"/>
      <c r="T92" s="400"/>
      <c r="U92" s="400"/>
      <c r="V92" s="400"/>
      <c r="W92" s="400"/>
      <c r="X92" s="400"/>
      <c r="Y92" s="400"/>
      <c r="Z92" s="400"/>
      <c r="AA92" s="400"/>
      <c r="AB92" s="400"/>
      <c r="AC92" s="400"/>
      <c r="AD92" s="394"/>
      <c r="AE92" s="394"/>
      <c r="AF92" s="375"/>
      <c r="AG92" s="376"/>
      <c r="AH92" s="376"/>
      <c r="AI92" s="376"/>
      <c r="AJ92" s="376"/>
      <c r="AK92" s="376"/>
      <c r="AL92" s="376"/>
      <c r="AM92" s="376"/>
      <c r="AN92" s="376"/>
      <c r="AO92" s="376"/>
      <c r="AP92" s="376"/>
      <c r="AQ92" s="376"/>
      <c r="AR92" s="404"/>
      <c r="AS92" s="405"/>
      <c r="AT92" s="396"/>
      <c r="AU92" s="400"/>
      <c r="AV92" s="400"/>
      <c r="AW92" s="400"/>
      <c r="AX92" s="400"/>
      <c r="AY92" s="400"/>
      <c r="AZ92" s="400"/>
      <c r="BA92" s="400"/>
      <c r="BB92" s="400"/>
      <c r="BC92" s="400"/>
      <c r="BD92" s="400"/>
      <c r="BE92" s="400"/>
      <c r="BF92" s="400"/>
      <c r="BG92" s="400"/>
      <c r="BH92" s="400"/>
    </row>
    <row r="93" spans="1:60" ht="14.25" customHeight="1">
      <c r="A93" s="382"/>
      <c r="B93" s="383"/>
      <c r="C93" s="383"/>
      <c r="D93" s="383"/>
      <c r="E93" s="383"/>
      <c r="F93" s="383"/>
      <c r="G93" s="383"/>
      <c r="H93" s="383"/>
      <c r="I93" s="383"/>
      <c r="J93" s="383"/>
      <c r="K93" s="383"/>
      <c r="L93" s="383"/>
      <c r="M93" s="403" t="s">
        <v>136</v>
      </c>
      <c r="N93" s="406"/>
      <c r="O93" s="396"/>
      <c r="P93" s="400"/>
      <c r="Q93" s="400"/>
      <c r="R93" s="400"/>
      <c r="S93" s="400"/>
      <c r="T93" s="400"/>
      <c r="U93" s="400"/>
      <c r="V93" s="400"/>
      <c r="W93" s="400"/>
      <c r="X93" s="400"/>
      <c r="Y93" s="400"/>
      <c r="Z93" s="400"/>
      <c r="AA93" s="400"/>
      <c r="AB93" s="400"/>
      <c r="AC93" s="400"/>
      <c r="AD93" s="394"/>
      <c r="AE93" s="394"/>
      <c r="AF93" s="382"/>
      <c r="AG93" s="383"/>
      <c r="AH93" s="383"/>
      <c r="AI93" s="383"/>
      <c r="AJ93" s="383"/>
      <c r="AK93" s="383"/>
      <c r="AL93" s="383"/>
      <c r="AM93" s="383"/>
      <c r="AN93" s="383"/>
      <c r="AO93" s="383"/>
      <c r="AP93" s="383"/>
      <c r="AQ93" s="383"/>
      <c r="AR93" s="403" t="s">
        <v>136</v>
      </c>
      <c r="AS93" s="406"/>
      <c r="AT93" s="396"/>
      <c r="AU93" s="400"/>
      <c r="AV93" s="400"/>
      <c r="AW93" s="400"/>
      <c r="AX93" s="400"/>
      <c r="AY93" s="400"/>
      <c r="AZ93" s="400"/>
      <c r="BA93" s="400"/>
      <c r="BB93" s="400"/>
      <c r="BC93" s="400"/>
      <c r="BD93" s="400"/>
      <c r="BE93" s="400"/>
      <c r="BF93" s="400"/>
      <c r="BG93" s="400"/>
      <c r="BH93" s="400"/>
    </row>
    <row r="94" spans="1:60" ht="14.25" customHeight="1">
      <c r="A94" s="388"/>
      <c r="B94" s="389"/>
      <c r="C94" s="389"/>
      <c r="D94" s="389"/>
      <c r="E94" s="389"/>
      <c r="F94" s="389"/>
      <c r="G94" s="389"/>
      <c r="H94" s="389"/>
      <c r="I94" s="389"/>
      <c r="J94" s="389"/>
      <c r="K94" s="389"/>
      <c r="L94" s="389"/>
      <c r="M94" s="407" t="s">
        <v>137</v>
      </c>
      <c r="N94" s="408"/>
      <c r="O94" s="396"/>
      <c r="P94" s="400"/>
      <c r="Q94" s="400"/>
      <c r="R94" s="400"/>
      <c r="S94" s="400"/>
      <c r="T94" s="400"/>
      <c r="U94" s="400"/>
      <c r="V94" s="400"/>
      <c r="W94" s="400"/>
      <c r="X94" s="400"/>
      <c r="Y94" s="400"/>
      <c r="Z94" s="400"/>
      <c r="AA94" s="400"/>
      <c r="AB94" s="400"/>
      <c r="AC94" s="400"/>
      <c r="AD94" s="394"/>
      <c r="AE94" s="394"/>
      <c r="AF94" s="388"/>
      <c r="AG94" s="389"/>
      <c r="AH94" s="389"/>
      <c r="AI94" s="389"/>
      <c r="AJ94" s="389"/>
      <c r="AK94" s="389"/>
      <c r="AL94" s="389"/>
      <c r="AM94" s="389"/>
      <c r="AN94" s="389"/>
      <c r="AO94" s="389"/>
      <c r="AP94" s="389"/>
      <c r="AQ94" s="389"/>
      <c r="AR94" s="407" t="s">
        <v>137</v>
      </c>
      <c r="AS94" s="408"/>
      <c r="AT94" s="396"/>
      <c r="AU94" s="400"/>
      <c r="AV94" s="400"/>
      <c r="AW94" s="400"/>
      <c r="AX94" s="400"/>
      <c r="AY94" s="400"/>
      <c r="AZ94" s="400"/>
      <c r="BA94" s="400"/>
      <c r="BB94" s="400"/>
      <c r="BC94" s="400"/>
      <c r="BD94" s="400"/>
      <c r="BE94" s="400"/>
      <c r="BF94" s="400"/>
      <c r="BG94" s="400"/>
      <c r="BH94" s="400"/>
    </row>
    <row r="95" spans="1:60" ht="14.25" customHeight="1">
      <c r="A95" s="409" t="s">
        <v>138</v>
      </c>
      <c r="B95" s="409"/>
      <c r="C95" s="409"/>
      <c r="D95" s="409"/>
      <c r="E95" s="409"/>
      <c r="F95" s="409"/>
      <c r="G95" s="409"/>
      <c r="H95" s="409"/>
      <c r="I95" s="409"/>
      <c r="J95" s="409"/>
      <c r="K95" s="409"/>
      <c r="L95" s="409"/>
      <c r="M95" s="410" t="s">
        <v>139</v>
      </c>
      <c r="N95" s="410"/>
      <c r="O95" s="410"/>
      <c r="P95" s="410"/>
      <c r="Q95" s="410"/>
      <c r="R95" s="396"/>
      <c r="S95" s="396"/>
      <c r="T95" s="396"/>
      <c r="U95" s="396"/>
      <c r="V95" s="396"/>
      <c r="W95" s="396"/>
      <c r="X95" s="396"/>
      <c r="Y95" s="396"/>
      <c r="Z95" s="396"/>
      <c r="AA95" s="396"/>
      <c r="AB95" s="396"/>
      <c r="AC95" s="396"/>
      <c r="AD95" s="396"/>
      <c r="AE95" s="396"/>
      <c r="AF95" s="409" t="s">
        <v>138</v>
      </c>
      <c r="AG95" s="409"/>
      <c r="AH95" s="409"/>
      <c r="AI95" s="409"/>
      <c r="AJ95" s="409"/>
      <c r="AK95" s="409"/>
      <c r="AL95" s="409"/>
      <c r="AM95" s="409"/>
      <c r="AN95" s="409"/>
      <c r="AO95" s="409"/>
      <c r="AP95" s="409"/>
      <c r="AQ95" s="409"/>
      <c r="AR95" s="410" t="s">
        <v>139</v>
      </c>
      <c r="AS95" s="410"/>
      <c r="AT95" s="410"/>
      <c r="AU95" s="410"/>
      <c r="AV95" s="410"/>
      <c r="AW95" s="396"/>
      <c r="AX95" s="396"/>
      <c r="AY95" s="396"/>
      <c r="AZ95" s="396"/>
      <c r="BA95" s="396"/>
      <c r="BB95" s="396"/>
      <c r="BC95" s="396"/>
      <c r="BD95" s="396"/>
      <c r="BE95" s="396"/>
      <c r="BF95" s="396"/>
      <c r="BG95" s="396"/>
      <c r="BH95" s="396"/>
    </row>
    <row r="96" spans="1:60" ht="14.25" customHeight="1">
      <c r="A96" s="409"/>
      <c r="B96" s="409"/>
      <c r="C96" s="409"/>
      <c r="D96" s="409"/>
      <c r="E96" s="409"/>
      <c r="F96" s="409"/>
      <c r="G96" s="409"/>
      <c r="H96" s="409"/>
      <c r="I96" s="409"/>
      <c r="J96" s="409"/>
      <c r="K96" s="409"/>
      <c r="L96" s="409"/>
      <c r="M96" s="410"/>
      <c r="N96" s="410"/>
      <c r="O96" s="410"/>
      <c r="P96" s="410"/>
      <c r="Q96" s="410"/>
      <c r="R96" s="411"/>
      <c r="S96" s="412"/>
      <c r="T96" s="411"/>
      <c r="U96" s="411"/>
      <c r="V96" s="411"/>
      <c r="W96" s="411"/>
      <c r="X96" s="411"/>
      <c r="Y96" s="411"/>
      <c r="Z96" s="411"/>
      <c r="AA96" s="411"/>
      <c r="AB96" s="411"/>
      <c r="AC96" s="411"/>
      <c r="AD96" s="396"/>
      <c r="AE96" s="420"/>
      <c r="AF96" s="409"/>
      <c r="AG96" s="409"/>
      <c r="AH96" s="409"/>
      <c r="AI96" s="409"/>
      <c r="AJ96" s="409"/>
      <c r="AK96" s="409"/>
      <c r="AL96" s="409"/>
      <c r="AM96" s="409"/>
      <c r="AN96" s="409"/>
      <c r="AO96" s="409"/>
      <c r="AP96" s="409"/>
      <c r="AQ96" s="409"/>
      <c r="AR96" s="410"/>
      <c r="AS96" s="410"/>
      <c r="AT96" s="410"/>
      <c r="AU96" s="410"/>
      <c r="AV96" s="410"/>
      <c r="AW96" s="411"/>
      <c r="AX96" s="412"/>
      <c r="AY96" s="411"/>
      <c r="AZ96" s="411"/>
      <c r="BA96" s="411"/>
      <c r="BB96" s="411"/>
      <c r="BC96" s="411"/>
      <c r="BD96" s="411"/>
      <c r="BE96" s="411"/>
      <c r="BF96" s="411"/>
      <c r="BG96" s="411"/>
      <c r="BH96" s="411"/>
    </row>
    <row r="97" spans="1:60" ht="14.25" customHeight="1">
      <c r="A97" s="365" t="s">
        <v>140</v>
      </c>
      <c r="B97" s="365"/>
      <c r="C97" s="365"/>
      <c r="D97" s="365"/>
      <c r="E97" s="365"/>
      <c r="F97" s="365"/>
      <c r="G97" s="365"/>
      <c r="H97" s="365"/>
      <c r="I97" s="365"/>
      <c r="J97" s="365"/>
      <c r="K97" s="366" t="s">
        <v>125</v>
      </c>
      <c r="L97" s="366"/>
      <c r="M97" s="366"/>
      <c r="N97" s="366"/>
      <c r="O97" s="366"/>
      <c r="P97" s="366"/>
      <c r="Q97" s="366"/>
      <c r="R97" s="366"/>
      <c r="S97" s="366"/>
      <c r="T97" s="367" t="s">
        <v>141</v>
      </c>
      <c r="U97" s="367"/>
      <c r="V97" s="367"/>
      <c r="W97" s="367"/>
      <c r="X97" s="367"/>
      <c r="Y97" s="367"/>
      <c r="Z97" s="367"/>
      <c r="AA97" s="367"/>
      <c r="AB97" s="367"/>
      <c r="AC97" s="367"/>
      <c r="AD97" s="368"/>
      <c r="AE97" s="369"/>
      <c r="AF97" s="365" t="s">
        <v>140</v>
      </c>
      <c r="AG97" s="365"/>
      <c r="AH97" s="365"/>
      <c r="AI97" s="365"/>
      <c r="AJ97" s="365"/>
      <c r="AK97" s="365"/>
      <c r="AL97" s="365"/>
      <c r="AM97" s="365"/>
      <c r="AN97" s="365"/>
      <c r="AO97" s="365"/>
      <c r="AP97" s="366" t="s">
        <v>125</v>
      </c>
      <c r="AQ97" s="366"/>
      <c r="AR97" s="366"/>
      <c r="AS97" s="366"/>
      <c r="AT97" s="366"/>
      <c r="AU97" s="366"/>
      <c r="AV97" s="366"/>
      <c r="AW97" s="366"/>
      <c r="AX97" s="366"/>
      <c r="AY97" s="367" t="s">
        <v>141</v>
      </c>
      <c r="AZ97" s="367"/>
      <c r="BA97" s="367"/>
      <c r="BB97" s="367"/>
      <c r="BC97" s="367"/>
      <c r="BD97" s="367"/>
      <c r="BE97" s="367"/>
      <c r="BF97" s="367"/>
      <c r="BG97" s="367"/>
      <c r="BH97" s="367"/>
    </row>
    <row r="98" spans="1:60" ht="14.25" customHeight="1">
      <c r="A98" s="365"/>
      <c r="B98" s="365"/>
      <c r="C98" s="365"/>
      <c r="D98" s="365"/>
      <c r="E98" s="365"/>
      <c r="F98" s="365"/>
      <c r="G98" s="365"/>
      <c r="H98" s="365"/>
      <c r="I98" s="365"/>
      <c r="J98" s="365"/>
      <c r="K98" s="366"/>
      <c r="L98" s="366"/>
      <c r="M98" s="366"/>
      <c r="N98" s="366"/>
      <c r="O98" s="366"/>
      <c r="P98" s="366"/>
      <c r="Q98" s="366"/>
      <c r="R98" s="366"/>
      <c r="S98" s="366"/>
      <c r="T98" s="367"/>
      <c r="U98" s="367"/>
      <c r="V98" s="367"/>
      <c r="W98" s="367"/>
      <c r="X98" s="367"/>
      <c r="Y98" s="367"/>
      <c r="Z98" s="367"/>
      <c r="AA98" s="367"/>
      <c r="AB98" s="367"/>
      <c r="AC98" s="367"/>
      <c r="AD98" s="368"/>
      <c r="AE98" s="368"/>
      <c r="AF98" s="365"/>
      <c r="AG98" s="365"/>
      <c r="AH98" s="365"/>
      <c r="AI98" s="365"/>
      <c r="AJ98" s="365"/>
      <c r="AK98" s="365"/>
      <c r="AL98" s="365"/>
      <c r="AM98" s="365"/>
      <c r="AN98" s="365"/>
      <c r="AO98" s="365"/>
      <c r="AP98" s="366"/>
      <c r="AQ98" s="366"/>
      <c r="AR98" s="366"/>
      <c r="AS98" s="366"/>
      <c r="AT98" s="366"/>
      <c r="AU98" s="366"/>
      <c r="AV98" s="366"/>
      <c r="AW98" s="366"/>
      <c r="AX98" s="366"/>
      <c r="AY98" s="367"/>
      <c r="AZ98" s="367"/>
      <c r="BA98" s="367"/>
      <c r="BB98" s="367"/>
      <c r="BC98" s="367"/>
      <c r="BD98" s="367"/>
      <c r="BE98" s="367"/>
      <c r="BF98" s="367"/>
      <c r="BG98" s="367"/>
      <c r="BH98" s="367"/>
    </row>
    <row r="99" spans="1:60" ht="14.25" customHeight="1">
      <c r="A99" s="371"/>
      <c r="B99" s="371"/>
      <c r="C99" s="371"/>
      <c r="D99" s="371"/>
      <c r="E99" s="371"/>
      <c r="F99" s="371"/>
      <c r="G99" s="371"/>
      <c r="H99" s="371"/>
      <c r="I99" s="371"/>
      <c r="J99" s="371"/>
      <c r="K99" s="371"/>
      <c r="L99" s="371"/>
      <c r="M99" s="371"/>
      <c r="N99" s="372" t="s">
        <v>126</v>
      </c>
      <c r="O99" s="372"/>
      <c r="P99" s="372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4"/>
      <c r="AE99" s="374"/>
      <c r="AF99" s="371"/>
      <c r="AG99" s="371"/>
      <c r="AH99" s="371"/>
      <c r="AI99" s="371"/>
      <c r="AJ99" s="371"/>
      <c r="AK99" s="371"/>
      <c r="AL99" s="371"/>
      <c r="AM99" s="371"/>
      <c r="AN99" s="371"/>
      <c r="AO99" s="371"/>
      <c r="AP99" s="371"/>
      <c r="AQ99" s="371"/>
      <c r="AR99" s="371"/>
      <c r="AS99" s="372" t="s">
        <v>126</v>
      </c>
      <c r="AT99" s="372"/>
      <c r="AU99" s="372"/>
      <c r="AV99" s="373"/>
      <c r="AW99" s="373"/>
      <c r="AX99" s="373"/>
      <c r="AY99" s="373"/>
      <c r="AZ99" s="373"/>
      <c r="BA99" s="373"/>
      <c r="BB99" s="373"/>
      <c r="BC99" s="373"/>
      <c r="BD99" s="373"/>
      <c r="BE99" s="373"/>
      <c r="BF99" s="373"/>
      <c r="BG99" s="373"/>
      <c r="BH99" s="373"/>
    </row>
    <row r="100" spans="1:60" ht="14.25" customHeight="1">
      <c r="A100" s="371"/>
      <c r="B100" s="371"/>
      <c r="C100" s="371"/>
      <c r="D100" s="371"/>
      <c r="E100" s="371"/>
      <c r="F100" s="371"/>
      <c r="G100" s="371"/>
      <c r="H100" s="371"/>
      <c r="I100" s="371"/>
      <c r="J100" s="371"/>
      <c r="K100" s="371"/>
      <c r="L100" s="371"/>
      <c r="M100" s="371"/>
      <c r="N100" s="372"/>
      <c r="O100" s="372"/>
      <c r="P100" s="372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4"/>
      <c r="AE100" s="374"/>
      <c r="AF100" s="371"/>
      <c r="AG100" s="371"/>
      <c r="AH100" s="371"/>
      <c r="AI100" s="371"/>
      <c r="AJ100" s="371"/>
      <c r="AK100" s="371"/>
      <c r="AL100" s="371"/>
      <c r="AM100" s="371"/>
      <c r="AN100" s="371"/>
      <c r="AO100" s="371"/>
      <c r="AP100" s="371"/>
      <c r="AQ100" s="371"/>
      <c r="AR100" s="371"/>
      <c r="AS100" s="372"/>
      <c r="AT100" s="372"/>
      <c r="AU100" s="372"/>
      <c r="AV100" s="373"/>
      <c r="AW100" s="373"/>
      <c r="AX100" s="373"/>
      <c r="AY100" s="373"/>
      <c r="AZ100" s="373"/>
      <c r="BA100" s="373"/>
      <c r="BB100" s="373"/>
      <c r="BC100" s="373"/>
      <c r="BD100" s="373"/>
      <c r="BE100" s="373"/>
      <c r="BF100" s="373"/>
      <c r="BG100" s="373"/>
      <c r="BH100" s="373"/>
    </row>
    <row r="101" spans="1:60" ht="14.25" customHeight="1">
      <c r="A101" s="375" t="s">
        <v>127</v>
      </c>
      <c r="B101" s="376"/>
      <c r="C101" s="377"/>
      <c r="D101" s="378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  <c r="Q101" s="379"/>
      <c r="R101" s="379"/>
      <c r="S101" s="379"/>
      <c r="T101" s="379"/>
      <c r="U101" s="379"/>
      <c r="V101" s="379"/>
      <c r="W101" s="379"/>
      <c r="X101" s="379"/>
      <c r="Y101" s="379"/>
      <c r="Z101" s="379"/>
      <c r="AA101" s="379"/>
      <c r="AB101" s="379"/>
      <c r="AC101" s="380"/>
      <c r="AD101" s="381"/>
      <c r="AE101" s="381"/>
      <c r="AF101" s="375" t="s">
        <v>127</v>
      </c>
      <c r="AG101" s="376"/>
      <c r="AH101" s="377"/>
      <c r="AI101" s="378"/>
      <c r="AJ101" s="379"/>
      <c r="AK101" s="379"/>
      <c r="AL101" s="379"/>
      <c r="AM101" s="379"/>
      <c r="AN101" s="379"/>
      <c r="AO101" s="379"/>
      <c r="AP101" s="379"/>
      <c r="AQ101" s="379"/>
      <c r="AR101" s="379"/>
      <c r="AS101" s="379"/>
      <c r="AT101" s="379"/>
      <c r="AU101" s="379"/>
      <c r="AV101" s="379"/>
      <c r="AW101" s="379"/>
      <c r="AX101" s="379"/>
      <c r="AY101" s="379"/>
      <c r="AZ101" s="379"/>
      <c r="BA101" s="379"/>
      <c r="BB101" s="379"/>
      <c r="BC101" s="379"/>
      <c r="BD101" s="379"/>
      <c r="BE101" s="379"/>
      <c r="BF101" s="379"/>
      <c r="BG101" s="379"/>
      <c r="BH101" s="380"/>
    </row>
    <row r="102" spans="1:60" ht="14.25" customHeight="1">
      <c r="A102" s="382"/>
      <c r="B102" s="383"/>
      <c r="C102" s="384"/>
      <c r="D102" s="385"/>
      <c r="E102" s="386"/>
      <c r="F102" s="386"/>
      <c r="G102" s="386"/>
      <c r="H102" s="386"/>
      <c r="I102" s="386"/>
      <c r="J102" s="386"/>
      <c r="K102" s="386"/>
      <c r="L102" s="386"/>
      <c r="M102" s="386"/>
      <c r="N102" s="386"/>
      <c r="O102" s="386"/>
      <c r="P102" s="386"/>
      <c r="Q102" s="386"/>
      <c r="R102" s="386"/>
      <c r="S102" s="386"/>
      <c r="T102" s="386"/>
      <c r="U102" s="386"/>
      <c r="V102" s="386"/>
      <c r="W102" s="386"/>
      <c r="X102" s="386"/>
      <c r="Y102" s="386"/>
      <c r="Z102" s="386"/>
      <c r="AA102" s="386"/>
      <c r="AB102" s="386"/>
      <c r="AC102" s="387"/>
      <c r="AD102" s="381"/>
      <c r="AE102" s="381"/>
      <c r="AF102" s="382"/>
      <c r="AG102" s="383"/>
      <c r="AH102" s="384"/>
      <c r="AI102" s="385"/>
      <c r="AJ102" s="386"/>
      <c r="AK102" s="386"/>
      <c r="AL102" s="386"/>
      <c r="AM102" s="386"/>
      <c r="AN102" s="386"/>
      <c r="AO102" s="386"/>
      <c r="AP102" s="386"/>
      <c r="AQ102" s="386"/>
      <c r="AR102" s="386"/>
      <c r="AS102" s="386"/>
      <c r="AT102" s="386"/>
      <c r="AU102" s="386"/>
      <c r="AV102" s="386"/>
      <c r="AW102" s="386"/>
      <c r="AX102" s="386"/>
      <c r="AY102" s="386"/>
      <c r="AZ102" s="386"/>
      <c r="BA102" s="386"/>
      <c r="BB102" s="386"/>
      <c r="BC102" s="386"/>
      <c r="BD102" s="386"/>
      <c r="BE102" s="386"/>
      <c r="BF102" s="386"/>
      <c r="BG102" s="386"/>
      <c r="BH102" s="387"/>
    </row>
    <row r="103" spans="1:60" ht="14.25" customHeight="1">
      <c r="A103" s="388"/>
      <c r="B103" s="389"/>
      <c r="C103" s="390"/>
      <c r="D103" s="391"/>
      <c r="E103" s="392"/>
      <c r="F103" s="392"/>
      <c r="G103" s="392"/>
      <c r="H103" s="392"/>
      <c r="I103" s="392"/>
      <c r="J103" s="392"/>
      <c r="K103" s="392"/>
      <c r="L103" s="392"/>
      <c r="M103" s="392"/>
      <c r="N103" s="392"/>
      <c r="O103" s="392"/>
      <c r="P103" s="392"/>
      <c r="Q103" s="392"/>
      <c r="R103" s="392"/>
      <c r="S103" s="392"/>
      <c r="T103" s="392"/>
      <c r="U103" s="392"/>
      <c r="V103" s="392"/>
      <c r="W103" s="392"/>
      <c r="X103" s="392"/>
      <c r="Y103" s="392"/>
      <c r="Z103" s="392"/>
      <c r="AA103" s="392"/>
      <c r="AB103" s="392"/>
      <c r="AC103" s="393"/>
      <c r="AD103" s="381"/>
      <c r="AE103" s="381"/>
      <c r="AF103" s="388"/>
      <c r="AG103" s="389"/>
      <c r="AH103" s="390"/>
      <c r="AI103" s="391"/>
      <c r="AJ103" s="392"/>
      <c r="AK103" s="392"/>
      <c r="AL103" s="392"/>
      <c r="AM103" s="392"/>
      <c r="AN103" s="392"/>
      <c r="AO103" s="392"/>
      <c r="AP103" s="392"/>
      <c r="AQ103" s="392"/>
      <c r="AR103" s="392"/>
      <c r="AS103" s="392"/>
      <c r="AT103" s="392"/>
      <c r="AU103" s="392"/>
      <c r="AV103" s="392"/>
      <c r="AW103" s="392"/>
      <c r="AX103" s="392"/>
      <c r="AY103" s="392"/>
      <c r="AZ103" s="392"/>
      <c r="BA103" s="392"/>
      <c r="BB103" s="392"/>
      <c r="BC103" s="392"/>
      <c r="BD103" s="392"/>
      <c r="BE103" s="392"/>
      <c r="BF103" s="392"/>
      <c r="BG103" s="392"/>
      <c r="BH103" s="393"/>
    </row>
    <row r="104" spans="1:60" ht="14.25" customHeight="1">
      <c r="A104" s="394"/>
      <c r="B104" s="394"/>
      <c r="C104" s="394"/>
      <c r="D104" s="394"/>
      <c r="E104" s="394"/>
      <c r="F104" s="394"/>
      <c r="G104" s="394"/>
      <c r="H104" s="394"/>
      <c r="I104" s="394"/>
      <c r="J104" s="394"/>
      <c r="K104" s="394"/>
      <c r="L104" s="394"/>
      <c r="M104" s="394"/>
      <c r="N104" s="394"/>
      <c r="O104" s="394"/>
      <c r="P104" s="394"/>
      <c r="Q104" s="394"/>
      <c r="R104" s="394"/>
      <c r="S104" s="394"/>
      <c r="T104" s="394"/>
      <c r="U104" s="394"/>
      <c r="V104" s="394"/>
      <c r="W104" s="394"/>
      <c r="X104" s="394"/>
      <c r="Y104" s="394"/>
      <c r="Z104" s="394"/>
      <c r="AA104" s="394"/>
      <c r="AB104" s="394"/>
      <c r="AC104" s="394"/>
      <c r="AD104" s="394"/>
      <c r="AE104" s="394"/>
      <c r="AF104" s="394"/>
      <c r="AG104" s="394"/>
      <c r="AH104" s="394"/>
      <c r="AI104" s="394"/>
      <c r="AJ104" s="394"/>
      <c r="AK104" s="394"/>
      <c r="AL104" s="394"/>
      <c r="AM104" s="394"/>
      <c r="AN104" s="394"/>
      <c r="AO104" s="394"/>
      <c r="AP104" s="394"/>
      <c r="AQ104" s="394"/>
      <c r="AR104" s="394"/>
      <c r="AS104" s="394"/>
      <c r="AT104" s="394"/>
      <c r="AU104" s="394"/>
      <c r="AV104" s="394"/>
      <c r="AW104" s="394"/>
      <c r="AX104" s="394"/>
      <c r="AY104" s="394"/>
      <c r="AZ104" s="394"/>
      <c r="BA104" s="394"/>
      <c r="BB104" s="394"/>
      <c r="BC104" s="394"/>
      <c r="BD104" s="394"/>
      <c r="BE104" s="394"/>
      <c r="BF104" s="394"/>
      <c r="BG104" s="394"/>
      <c r="BH104" s="394"/>
    </row>
    <row r="105" spans="1:60" ht="14.25" customHeight="1">
      <c r="A105" s="395" t="s">
        <v>128</v>
      </c>
      <c r="B105" s="395"/>
      <c r="C105" s="395"/>
      <c r="D105" s="395"/>
      <c r="E105" s="395"/>
      <c r="F105" s="395"/>
      <c r="G105" s="395"/>
      <c r="H105" s="395"/>
      <c r="I105" s="395"/>
      <c r="J105" s="395"/>
      <c r="K105" s="395"/>
      <c r="L105" s="395"/>
      <c r="M105" s="395"/>
      <c r="N105" s="395"/>
      <c r="O105" s="396"/>
      <c r="P105" s="397" t="s">
        <v>129</v>
      </c>
      <c r="Q105" s="397"/>
      <c r="R105" s="397"/>
      <c r="S105" s="397"/>
      <c r="T105" s="397"/>
      <c r="U105" s="397"/>
      <c r="V105" s="397"/>
      <c r="W105" s="397"/>
      <c r="X105" s="397"/>
      <c r="Y105" s="397"/>
      <c r="Z105" s="397"/>
      <c r="AA105" s="397"/>
      <c r="AB105" s="397"/>
      <c r="AC105" s="397"/>
      <c r="AD105" s="398"/>
      <c r="AE105" s="398"/>
      <c r="AF105" s="395" t="s">
        <v>128</v>
      </c>
      <c r="AG105" s="395"/>
      <c r="AH105" s="395"/>
      <c r="AI105" s="395"/>
      <c r="AJ105" s="395"/>
      <c r="AK105" s="395"/>
      <c r="AL105" s="395"/>
      <c r="AM105" s="395"/>
      <c r="AN105" s="395"/>
      <c r="AO105" s="395"/>
      <c r="AP105" s="395"/>
      <c r="AQ105" s="395"/>
      <c r="AR105" s="395"/>
      <c r="AS105" s="395"/>
      <c r="AT105" s="396"/>
      <c r="AU105" s="397" t="s">
        <v>129</v>
      </c>
      <c r="AV105" s="397"/>
      <c r="AW105" s="397"/>
      <c r="AX105" s="397"/>
      <c r="AY105" s="397"/>
      <c r="AZ105" s="397"/>
      <c r="BA105" s="397"/>
      <c r="BB105" s="397"/>
      <c r="BC105" s="397"/>
      <c r="BD105" s="397"/>
      <c r="BE105" s="397"/>
      <c r="BF105" s="397"/>
      <c r="BG105" s="397"/>
      <c r="BH105" s="397"/>
    </row>
    <row r="106" spans="1:60" ht="14.25" customHeight="1">
      <c r="A106" s="395"/>
      <c r="B106" s="395"/>
      <c r="C106" s="395"/>
      <c r="D106" s="395"/>
      <c r="E106" s="395"/>
      <c r="F106" s="395"/>
      <c r="G106" s="395"/>
      <c r="H106" s="395"/>
      <c r="I106" s="395"/>
      <c r="J106" s="395"/>
      <c r="K106" s="395"/>
      <c r="L106" s="395"/>
      <c r="M106" s="395"/>
      <c r="N106" s="395"/>
      <c r="O106" s="396"/>
      <c r="P106" s="397"/>
      <c r="Q106" s="397"/>
      <c r="R106" s="397"/>
      <c r="S106" s="397"/>
      <c r="T106" s="397"/>
      <c r="U106" s="397"/>
      <c r="V106" s="397"/>
      <c r="W106" s="397"/>
      <c r="X106" s="397"/>
      <c r="Y106" s="397"/>
      <c r="Z106" s="397"/>
      <c r="AA106" s="397"/>
      <c r="AB106" s="397"/>
      <c r="AC106" s="397"/>
      <c r="AD106" s="398"/>
      <c r="AE106" s="398"/>
      <c r="AF106" s="395"/>
      <c r="AG106" s="395"/>
      <c r="AH106" s="395"/>
      <c r="AI106" s="395"/>
      <c r="AJ106" s="395"/>
      <c r="AK106" s="395"/>
      <c r="AL106" s="395"/>
      <c r="AM106" s="395"/>
      <c r="AN106" s="395"/>
      <c r="AO106" s="395"/>
      <c r="AP106" s="395"/>
      <c r="AQ106" s="395"/>
      <c r="AR106" s="395"/>
      <c r="AS106" s="395"/>
      <c r="AT106" s="396"/>
      <c r="AU106" s="397"/>
      <c r="AV106" s="397"/>
      <c r="AW106" s="397"/>
      <c r="AX106" s="397"/>
      <c r="AY106" s="397"/>
      <c r="AZ106" s="397"/>
      <c r="BA106" s="397"/>
      <c r="BB106" s="397"/>
      <c r="BC106" s="397"/>
      <c r="BD106" s="397"/>
      <c r="BE106" s="397"/>
      <c r="BF106" s="397"/>
      <c r="BG106" s="397"/>
      <c r="BH106" s="397"/>
    </row>
    <row r="107" spans="1:60" ht="14.25" customHeight="1">
      <c r="A107" s="399" t="s">
        <v>130</v>
      </c>
      <c r="B107" s="400"/>
      <c r="C107" s="400"/>
      <c r="D107" s="400" t="s">
        <v>131</v>
      </c>
      <c r="E107" s="400"/>
      <c r="F107" s="400"/>
      <c r="G107" s="400"/>
      <c r="H107" s="400"/>
      <c r="I107" s="400"/>
      <c r="J107" s="400"/>
      <c r="K107" s="400"/>
      <c r="L107" s="400"/>
      <c r="M107" s="400"/>
      <c r="N107" s="400"/>
      <c r="O107" s="396"/>
      <c r="P107" s="399" t="s">
        <v>130</v>
      </c>
      <c r="Q107" s="400"/>
      <c r="R107" s="400"/>
      <c r="S107" s="400" t="s">
        <v>131</v>
      </c>
      <c r="T107" s="400"/>
      <c r="U107" s="400"/>
      <c r="V107" s="400"/>
      <c r="W107" s="400"/>
      <c r="X107" s="400"/>
      <c r="Y107" s="400"/>
      <c r="Z107" s="400"/>
      <c r="AA107" s="400"/>
      <c r="AB107" s="400"/>
      <c r="AC107" s="400"/>
      <c r="AD107" s="394"/>
      <c r="AE107" s="394"/>
      <c r="AF107" s="399" t="s">
        <v>130</v>
      </c>
      <c r="AG107" s="400"/>
      <c r="AH107" s="400"/>
      <c r="AI107" s="400" t="s">
        <v>131</v>
      </c>
      <c r="AJ107" s="400"/>
      <c r="AK107" s="400"/>
      <c r="AL107" s="400"/>
      <c r="AM107" s="400"/>
      <c r="AN107" s="400"/>
      <c r="AO107" s="400"/>
      <c r="AP107" s="400"/>
      <c r="AQ107" s="400"/>
      <c r="AR107" s="400"/>
      <c r="AS107" s="400"/>
      <c r="AT107" s="396"/>
      <c r="AU107" s="399" t="s">
        <v>130</v>
      </c>
      <c r="AV107" s="400"/>
      <c r="AW107" s="400"/>
      <c r="AX107" s="400" t="s">
        <v>131</v>
      </c>
      <c r="AY107" s="400"/>
      <c r="AZ107" s="400"/>
      <c r="BA107" s="400"/>
      <c r="BB107" s="400"/>
      <c r="BC107" s="400"/>
      <c r="BD107" s="400"/>
      <c r="BE107" s="400"/>
      <c r="BF107" s="400"/>
      <c r="BG107" s="400"/>
      <c r="BH107" s="400"/>
    </row>
    <row r="108" spans="1:60" ht="14.25" customHeight="1">
      <c r="A108" s="400"/>
      <c r="B108" s="400"/>
      <c r="C108" s="400"/>
      <c r="D108" s="400"/>
      <c r="E108" s="400"/>
      <c r="F108" s="400"/>
      <c r="G108" s="400"/>
      <c r="H108" s="400"/>
      <c r="I108" s="400"/>
      <c r="J108" s="400"/>
      <c r="K108" s="400"/>
      <c r="L108" s="400"/>
      <c r="M108" s="400"/>
      <c r="N108" s="400"/>
      <c r="O108" s="396"/>
      <c r="P108" s="400"/>
      <c r="Q108" s="400"/>
      <c r="R108" s="400"/>
      <c r="S108" s="400"/>
      <c r="T108" s="400"/>
      <c r="U108" s="400"/>
      <c r="V108" s="400"/>
      <c r="W108" s="400"/>
      <c r="X108" s="400"/>
      <c r="Y108" s="400"/>
      <c r="Z108" s="400"/>
      <c r="AA108" s="400"/>
      <c r="AB108" s="400"/>
      <c r="AC108" s="400"/>
      <c r="AD108" s="394"/>
      <c r="AE108" s="394"/>
      <c r="AF108" s="400"/>
      <c r="AG108" s="400"/>
      <c r="AH108" s="400"/>
      <c r="AI108" s="400"/>
      <c r="AJ108" s="400"/>
      <c r="AK108" s="400"/>
      <c r="AL108" s="400"/>
      <c r="AM108" s="400"/>
      <c r="AN108" s="400"/>
      <c r="AO108" s="400"/>
      <c r="AP108" s="400"/>
      <c r="AQ108" s="400"/>
      <c r="AR108" s="400"/>
      <c r="AS108" s="400"/>
      <c r="AT108" s="396"/>
      <c r="AU108" s="400"/>
      <c r="AV108" s="400"/>
      <c r="AW108" s="400"/>
      <c r="AX108" s="400"/>
      <c r="AY108" s="400"/>
      <c r="AZ108" s="400"/>
      <c r="BA108" s="400"/>
      <c r="BB108" s="400"/>
      <c r="BC108" s="400"/>
      <c r="BD108" s="400"/>
      <c r="BE108" s="400"/>
      <c r="BF108" s="400"/>
      <c r="BG108" s="400"/>
      <c r="BH108" s="400"/>
    </row>
    <row r="109" spans="1:60" ht="14.25" customHeight="1">
      <c r="A109" s="401"/>
      <c r="B109" s="401"/>
      <c r="C109" s="401"/>
      <c r="D109" s="401"/>
      <c r="E109" s="401"/>
      <c r="F109" s="401"/>
      <c r="G109" s="401"/>
      <c r="H109" s="401"/>
      <c r="I109" s="401"/>
      <c r="J109" s="401"/>
      <c r="K109" s="401"/>
      <c r="L109" s="401"/>
      <c r="M109" s="401"/>
      <c r="N109" s="401"/>
      <c r="O109" s="396"/>
      <c r="P109" s="401"/>
      <c r="Q109" s="401"/>
      <c r="R109" s="401"/>
      <c r="S109" s="401"/>
      <c r="T109" s="401"/>
      <c r="U109" s="401"/>
      <c r="V109" s="401"/>
      <c r="W109" s="401"/>
      <c r="X109" s="401"/>
      <c r="Y109" s="401"/>
      <c r="Z109" s="401"/>
      <c r="AA109" s="401"/>
      <c r="AB109" s="401"/>
      <c r="AC109" s="401"/>
      <c r="AD109" s="381"/>
      <c r="AE109" s="381"/>
      <c r="AF109" s="401"/>
      <c r="AG109" s="401"/>
      <c r="AH109" s="401"/>
      <c r="AI109" s="401"/>
      <c r="AJ109" s="401"/>
      <c r="AK109" s="401"/>
      <c r="AL109" s="401"/>
      <c r="AM109" s="401"/>
      <c r="AN109" s="401"/>
      <c r="AO109" s="401"/>
      <c r="AP109" s="401"/>
      <c r="AQ109" s="401"/>
      <c r="AR109" s="401"/>
      <c r="AS109" s="401"/>
      <c r="AT109" s="396"/>
      <c r="AU109" s="401"/>
      <c r="AV109" s="401"/>
      <c r="AW109" s="401"/>
      <c r="AX109" s="401"/>
      <c r="AY109" s="401"/>
      <c r="AZ109" s="401"/>
      <c r="BA109" s="401"/>
      <c r="BB109" s="401"/>
      <c r="BC109" s="401"/>
      <c r="BD109" s="401"/>
      <c r="BE109" s="401"/>
      <c r="BF109" s="401"/>
      <c r="BG109" s="401"/>
      <c r="BH109" s="401"/>
    </row>
    <row r="110" spans="1:60" ht="14.25" customHeight="1">
      <c r="A110" s="401"/>
      <c r="B110" s="401"/>
      <c r="C110" s="401"/>
      <c r="D110" s="401"/>
      <c r="E110" s="401"/>
      <c r="F110" s="401"/>
      <c r="G110" s="401"/>
      <c r="H110" s="401"/>
      <c r="I110" s="401"/>
      <c r="J110" s="401"/>
      <c r="K110" s="401"/>
      <c r="L110" s="401"/>
      <c r="M110" s="401"/>
      <c r="N110" s="401"/>
      <c r="O110" s="396"/>
      <c r="P110" s="401"/>
      <c r="Q110" s="401"/>
      <c r="R110" s="401"/>
      <c r="S110" s="401"/>
      <c r="T110" s="401"/>
      <c r="U110" s="401"/>
      <c r="V110" s="401"/>
      <c r="W110" s="401"/>
      <c r="X110" s="401"/>
      <c r="Y110" s="401"/>
      <c r="Z110" s="401"/>
      <c r="AA110" s="401"/>
      <c r="AB110" s="401"/>
      <c r="AC110" s="401"/>
      <c r="AD110" s="381"/>
      <c r="AE110" s="381"/>
      <c r="AF110" s="401"/>
      <c r="AG110" s="401"/>
      <c r="AH110" s="401"/>
      <c r="AI110" s="401"/>
      <c r="AJ110" s="401"/>
      <c r="AK110" s="401"/>
      <c r="AL110" s="401"/>
      <c r="AM110" s="401"/>
      <c r="AN110" s="401"/>
      <c r="AO110" s="401"/>
      <c r="AP110" s="401"/>
      <c r="AQ110" s="401"/>
      <c r="AR110" s="401"/>
      <c r="AS110" s="401"/>
      <c r="AT110" s="396"/>
      <c r="AU110" s="401"/>
      <c r="AV110" s="401"/>
      <c r="AW110" s="401"/>
      <c r="AX110" s="401"/>
      <c r="AY110" s="401"/>
      <c r="AZ110" s="401"/>
      <c r="BA110" s="401"/>
      <c r="BB110" s="401"/>
      <c r="BC110" s="401"/>
      <c r="BD110" s="401"/>
      <c r="BE110" s="401"/>
      <c r="BF110" s="401"/>
      <c r="BG110" s="401"/>
      <c r="BH110" s="401"/>
    </row>
    <row r="111" spans="1:60" ht="14.25" customHeight="1">
      <c r="A111" s="401"/>
      <c r="B111" s="401"/>
      <c r="C111" s="401"/>
      <c r="D111" s="401"/>
      <c r="E111" s="401"/>
      <c r="F111" s="401"/>
      <c r="G111" s="401"/>
      <c r="H111" s="401"/>
      <c r="I111" s="401"/>
      <c r="J111" s="401"/>
      <c r="K111" s="401"/>
      <c r="L111" s="401"/>
      <c r="M111" s="401"/>
      <c r="N111" s="401"/>
      <c r="O111" s="396"/>
      <c r="P111" s="401"/>
      <c r="Q111" s="401"/>
      <c r="R111" s="401"/>
      <c r="S111" s="401"/>
      <c r="T111" s="401"/>
      <c r="U111" s="401"/>
      <c r="V111" s="401"/>
      <c r="W111" s="401"/>
      <c r="X111" s="401"/>
      <c r="Y111" s="401"/>
      <c r="Z111" s="401"/>
      <c r="AA111" s="401"/>
      <c r="AB111" s="401"/>
      <c r="AC111" s="401"/>
      <c r="AD111" s="381"/>
      <c r="AE111" s="381"/>
      <c r="AF111" s="401"/>
      <c r="AG111" s="401"/>
      <c r="AH111" s="401"/>
      <c r="AI111" s="401"/>
      <c r="AJ111" s="401"/>
      <c r="AK111" s="401"/>
      <c r="AL111" s="401"/>
      <c r="AM111" s="401"/>
      <c r="AN111" s="401"/>
      <c r="AO111" s="401"/>
      <c r="AP111" s="401"/>
      <c r="AQ111" s="401"/>
      <c r="AR111" s="401"/>
      <c r="AS111" s="401"/>
      <c r="AT111" s="396"/>
      <c r="AU111" s="401"/>
      <c r="AV111" s="401"/>
      <c r="AW111" s="401"/>
      <c r="AX111" s="401"/>
      <c r="AY111" s="401"/>
      <c r="AZ111" s="401"/>
      <c r="BA111" s="401"/>
      <c r="BB111" s="401"/>
      <c r="BC111" s="401"/>
      <c r="BD111" s="401"/>
      <c r="BE111" s="401"/>
      <c r="BF111" s="401"/>
      <c r="BG111" s="401"/>
      <c r="BH111" s="401"/>
    </row>
    <row r="112" spans="1:60" ht="14.25" customHeight="1" thickBot="1">
      <c r="A112" s="402"/>
      <c r="B112" s="402"/>
      <c r="C112" s="402"/>
      <c r="D112" s="402"/>
      <c r="E112" s="402"/>
      <c r="F112" s="402"/>
      <c r="G112" s="402"/>
      <c r="H112" s="402"/>
      <c r="I112" s="402"/>
      <c r="J112" s="402"/>
      <c r="K112" s="402"/>
      <c r="L112" s="403" t="s">
        <v>132</v>
      </c>
      <c r="M112" s="403"/>
      <c r="N112" s="403"/>
      <c r="O112" s="403"/>
      <c r="P112" s="403"/>
      <c r="Q112" s="403"/>
      <c r="R112" s="403"/>
      <c r="S112" s="402"/>
      <c r="T112" s="402"/>
      <c r="U112" s="402"/>
      <c r="V112" s="402"/>
      <c r="W112" s="402"/>
      <c r="X112" s="402"/>
      <c r="Y112" s="402"/>
      <c r="Z112" s="402"/>
      <c r="AA112" s="402"/>
      <c r="AB112" s="402"/>
      <c r="AC112" s="402"/>
      <c r="AD112" s="396"/>
      <c r="AE112" s="396"/>
      <c r="AF112" s="402"/>
      <c r="AG112" s="402"/>
      <c r="AH112" s="402"/>
      <c r="AI112" s="402"/>
      <c r="AJ112" s="402"/>
      <c r="AK112" s="402"/>
      <c r="AL112" s="402"/>
      <c r="AM112" s="402"/>
      <c r="AN112" s="402"/>
      <c r="AO112" s="402"/>
      <c r="AP112" s="402"/>
      <c r="AQ112" s="403" t="s">
        <v>132</v>
      </c>
      <c r="AR112" s="403"/>
      <c r="AS112" s="403"/>
      <c r="AT112" s="403"/>
      <c r="AU112" s="403"/>
      <c r="AV112" s="403"/>
      <c r="AW112" s="403"/>
      <c r="AX112" s="402"/>
      <c r="AY112" s="402"/>
      <c r="AZ112" s="402"/>
      <c r="BA112" s="402"/>
      <c r="BB112" s="402"/>
      <c r="BC112" s="402"/>
      <c r="BD112" s="402"/>
      <c r="BE112" s="402"/>
      <c r="BF112" s="402"/>
      <c r="BG112" s="402"/>
      <c r="BH112" s="402"/>
    </row>
    <row r="113" spans="1:60" ht="14.25" customHeight="1" thickTop="1">
      <c r="A113" s="403" t="s">
        <v>133</v>
      </c>
      <c r="B113" s="403"/>
      <c r="C113" s="403"/>
      <c r="D113" s="403"/>
      <c r="E113" s="403"/>
      <c r="F113" s="403"/>
      <c r="G113" s="403"/>
      <c r="H113" s="403"/>
      <c r="I113" s="403"/>
      <c r="J113" s="403"/>
      <c r="K113" s="403"/>
      <c r="L113" s="403"/>
      <c r="M113" s="403"/>
      <c r="N113" s="403"/>
      <c r="O113" s="403"/>
      <c r="P113" s="403"/>
      <c r="Q113" s="403"/>
      <c r="R113" s="403"/>
      <c r="S113" s="403"/>
      <c r="T113" s="403"/>
      <c r="U113" s="403"/>
      <c r="V113" s="403"/>
      <c r="W113" s="403"/>
      <c r="X113" s="403"/>
      <c r="Y113" s="403"/>
      <c r="Z113" s="403"/>
      <c r="AA113" s="403"/>
      <c r="AB113" s="403"/>
      <c r="AC113" s="403"/>
      <c r="AD113" s="394"/>
      <c r="AE113" s="394"/>
      <c r="AF113" s="403" t="s">
        <v>133</v>
      </c>
      <c r="AG113" s="403"/>
      <c r="AH113" s="403"/>
      <c r="AI113" s="403"/>
      <c r="AJ113" s="403"/>
      <c r="AK113" s="403"/>
      <c r="AL113" s="403"/>
      <c r="AM113" s="403"/>
      <c r="AN113" s="403"/>
      <c r="AO113" s="403"/>
      <c r="AP113" s="403"/>
      <c r="AQ113" s="403"/>
      <c r="AR113" s="403"/>
      <c r="AS113" s="403"/>
      <c r="AT113" s="403"/>
      <c r="AU113" s="403"/>
      <c r="AV113" s="403"/>
      <c r="AW113" s="403"/>
      <c r="AX113" s="403"/>
      <c r="AY113" s="403"/>
      <c r="AZ113" s="403"/>
      <c r="BA113" s="403"/>
      <c r="BB113" s="403"/>
      <c r="BC113" s="403"/>
      <c r="BD113" s="403"/>
      <c r="BE113" s="403"/>
      <c r="BF113" s="403"/>
      <c r="BG113" s="403"/>
      <c r="BH113" s="403"/>
    </row>
    <row r="114" spans="1:60" ht="14.25" customHeight="1">
      <c r="A114" s="400" t="s">
        <v>134</v>
      </c>
      <c r="B114" s="400"/>
      <c r="C114" s="400"/>
      <c r="D114" s="400"/>
      <c r="E114" s="400"/>
      <c r="F114" s="400"/>
      <c r="G114" s="400"/>
      <c r="H114" s="400"/>
      <c r="I114" s="400"/>
      <c r="J114" s="400"/>
      <c r="K114" s="400"/>
      <c r="L114" s="400"/>
      <c r="M114" s="400"/>
      <c r="N114" s="400"/>
      <c r="O114" s="396"/>
      <c r="P114" s="400" t="s">
        <v>135</v>
      </c>
      <c r="Q114" s="400"/>
      <c r="R114" s="400"/>
      <c r="S114" s="400"/>
      <c r="T114" s="400"/>
      <c r="U114" s="400"/>
      <c r="V114" s="400"/>
      <c r="W114" s="400"/>
      <c r="X114" s="400"/>
      <c r="Y114" s="400"/>
      <c r="Z114" s="400"/>
      <c r="AA114" s="400"/>
      <c r="AB114" s="400"/>
      <c r="AC114" s="400"/>
      <c r="AD114" s="394"/>
      <c r="AE114" s="394"/>
      <c r="AF114" s="400" t="s">
        <v>134</v>
      </c>
      <c r="AG114" s="400"/>
      <c r="AH114" s="400"/>
      <c r="AI114" s="400"/>
      <c r="AJ114" s="400"/>
      <c r="AK114" s="400"/>
      <c r="AL114" s="400"/>
      <c r="AM114" s="400"/>
      <c r="AN114" s="400"/>
      <c r="AO114" s="400"/>
      <c r="AP114" s="400"/>
      <c r="AQ114" s="400"/>
      <c r="AR114" s="400"/>
      <c r="AS114" s="400"/>
      <c r="AT114" s="396"/>
      <c r="AU114" s="400" t="s">
        <v>135</v>
      </c>
      <c r="AV114" s="400"/>
      <c r="AW114" s="400"/>
      <c r="AX114" s="400"/>
      <c r="AY114" s="400"/>
      <c r="AZ114" s="400"/>
      <c r="BA114" s="400"/>
      <c r="BB114" s="400"/>
      <c r="BC114" s="400"/>
      <c r="BD114" s="400"/>
      <c r="BE114" s="400"/>
      <c r="BF114" s="400"/>
      <c r="BG114" s="400"/>
      <c r="BH114" s="400"/>
    </row>
    <row r="115" spans="1:60" ht="14.25" customHeight="1">
      <c r="A115" s="375"/>
      <c r="B115" s="376"/>
      <c r="C115" s="376"/>
      <c r="D115" s="376"/>
      <c r="E115" s="376"/>
      <c r="F115" s="376"/>
      <c r="G115" s="376"/>
      <c r="H115" s="376"/>
      <c r="I115" s="376"/>
      <c r="J115" s="376"/>
      <c r="K115" s="376"/>
      <c r="L115" s="376"/>
      <c r="M115" s="404"/>
      <c r="N115" s="405"/>
      <c r="O115" s="396"/>
      <c r="P115" s="400"/>
      <c r="Q115" s="400"/>
      <c r="R115" s="400"/>
      <c r="S115" s="400"/>
      <c r="T115" s="400"/>
      <c r="U115" s="400"/>
      <c r="V115" s="400"/>
      <c r="W115" s="400"/>
      <c r="X115" s="400"/>
      <c r="Y115" s="400"/>
      <c r="Z115" s="400"/>
      <c r="AA115" s="400"/>
      <c r="AB115" s="400"/>
      <c r="AC115" s="400"/>
      <c r="AD115" s="394"/>
      <c r="AE115" s="394"/>
      <c r="AF115" s="375"/>
      <c r="AG115" s="376"/>
      <c r="AH115" s="376"/>
      <c r="AI115" s="376"/>
      <c r="AJ115" s="376"/>
      <c r="AK115" s="376"/>
      <c r="AL115" s="376"/>
      <c r="AM115" s="376"/>
      <c r="AN115" s="376"/>
      <c r="AO115" s="376"/>
      <c r="AP115" s="376"/>
      <c r="AQ115" s="376"/>
      <c r="AR115" s="404"/>
      <c r="AS115" s="405"/>
      <c r="AT115" s="396"/>
      <c r="AU115" s="400"/>
      <c r="AV115" s="400"/>
      <c r="AW115" s="400"/>
      <c r="AX115" s="400"/>
      <c r="AY115" s="400"/>
      <c r="AZ115" s="400"/>
      <c r="BA115" s="400"/>
      <c r="BB115" s="400"/>
      <c r="BC115" s="400"/>
      <c r="BD115" s="400"/>
      <c r="BE115" s="400"/>
      <c r="BF115" s="400"/>
      <c r="BG115" s="400"/>
      <c r="BH115" s="400"/>
    </row>
    <row r="116" spans="1:60" ht="14.25" customHeight="1">
      <c r="A116" s="382"/>
      <c r="B116" s="383"/>
      <c r="C116" s="383"/>
      <c r="D116" s="383"/>
      <c r="E116" s="383"/>
      <c r="F116" s="383"/>
      <c r="G116" s="383"/>
      <c r="H116" s="383"/>
      <c r="I116" s="383"/>
      <c r="J116" s="383"/>
      <c r="K116" s="383"/>
      <c r="L116" s="383"/>
      <c r="M116" s="403" t="s">
        <v>136</v>
      </c>
      <c r="N116" s="406"/>
      <c r="O116" s="396"/>
      <c r="P116" s="400"/>
      <c r="Q116" s="400"/>
      <c r="R116" s="400"/>
      <c r="S116" s="400"/>
      <c r="T116" s="400"/>
      <c r="U116" s="400"/>
      <c r="V116" s="400"/>
      <c r="W116" s="400"/>
      <c r="X116" s="400"/>
      <c r="Y116" s="400"/>
      <c r="Z116" s="400"/>
      <c r="AA116" s="400"/>
      <c r="AB116" s="400"/>
      <c r="AC116" s="400"/>
      <c r="AD116" s="394"/>
      <c r="AE116" s="394"/>
      <c r="AF116" s="382"/>
      <c r="AG116" s="383"/>
      <c r="AH116" s="383"/>
      <c r="AI116" s="383"/>
      <c r="AJ116" s="383"/>
      <c r="AK116" s="383"/>
      <c r="AL116" s="383"/>
      <c r="AM116" s="383"/>
      <c r="AN116" s="383"/>
      <c r="AO116" s="383"/>
      <c r="AP116" s="383"/>
      <c r="AQ116" s="383"/>
      <c r="AR116" s="403" t="s">
        <v>136</v>
      </c>
      <c r="AS116" s="406"/>
      <c r="AT116" s="396"/>
      <c r="AU116" s="400"/>
      <c r="AV116" s="400"/>
      <c r="AW116" s="400"/>
      <c r="AX116" s="400"/>
      <c r="AY116" s="400"/>
      <c r="AZ116" s="400"/>
      <c r="BA116" s="400"/>
      <c r="BB116" s="400"/>
      <c r="BC116" s="400"/>
      <c r="BD116" s="400"/>
      <c r="BE116" s="400"/>
      <c r="BF116" s="400"/>
      <c r="BG116" s="400"/>
      <c r="BH116" s="400"/>
    </row>
    <row r="117" spans="1:60" ht="14.25" customHeight="1">
      <c r="A117" s="388"/>
      <c r="B117" s="389"/>
      <c r="C117" s="389"/>
      <c r="D117" s="389"/>
      <c r="E117" s="389"/>
      <c r="F117" s="389"/>
      <c r="G117" s="389"/>
      <c r="H117" s="389"/>
      <c r="I117" s="389"/>
      <c r="J117" s="389"/>
      <c r="K117" s="389"/>
      <c r="L117" s="389"/>
      <c r="M117" s="407" t="s">
        <v>137</v>
      </c>
      <c r="N117" s="408"/>
      <c r="O117" s="396"/>
      <c r="P117" s="400"/>
      <c r="Q117" s="400"/>
      <c r="R117" s="400"/>
      <c r="S117" s="400"/>
      <c r="T117" s="400"/>
      <c r="U117" s="400"/>
      <c r="V117" s="400"/>
      <c r="W117" s="400"/>
      <c r="X117" s="400"/>
      <c r="Y117" s="400"/>
      <c r="Z117" s="400"/>
      <c r="AA117" s="400"/>
      <c r="AB117" s="400"/>
      <c r="AC117" s="400"/>
      <c r="AD117" s="394"/>
      <c r="AE117" s="394"/>
      <c r="AF117" s="388"/>
      <c r="AG117" s="389"/>
      <c r="AH117" s="389"/>
      <c r="AI117" s="389"/>
      <c r="AJ117" s="389"/>
      <c r="AK117" s="389"/>
      <c r="AL117" s="389"/>
      <c r="AM117" s="389"/>
      <c r="AN117" s="389"/>
      <c r="AO117" s="389"/>
      <c r="AP117" s="389"/>
      <c r="AQ117" s="389"/>
      <c r="AR117" s="407" t="s">
        <v>137</v>
      </c>
      <c r="AS117" s="408"/>
      <c r="AT117" s="396"/>
      <c r="AU117" s="400"/>
      <c r="AV117" s="400"/>
      <c r="AW117" s="400"/>
      <c r="AX117" s="400"/>
      <c r="AY117" s="400"/>
      <c r="AZ117" s="400"/>
      <c r="BA117" s="400"/>
      <c r="BB117" s="400"/>
      <c r="BC117" s="400"/>
      <c r="BD117" s="400"/>
      <c r="BE117" s="400"/>
      <c r="BF117" s="400"/>
      <c r="BG117" s="400"/>
      <c r="BH117" s="400"/>
    </row>
    <row r="118" spans="1:60" ht="14.25" customHeight="1">
      <c r="A118" s="409" t="s">
        <v>138</v>
      </c>
      <c r="B118" s="409"/>
      <c r="C118" s="409"/>
      <c r="D118" s="409"/>
      <c r="E118" s="409"/>
      <c r="F118" s="409"/>
      <c r="G118" s="409"/>
      <c r="H118" s="409"/>
      <c r="I118" s="409"/>
      <c r="J118" s="409"/>
      <c r="K118" s="409"/>
      <c r="L118" s="409"/>
      <c r="M118" s="410" t="s">
        <v>139</v>
      </c>
      <c r="N118" s="410"/>
      <c r="O118" s="410"/>
      <c r="P118" s="410"/>
      <c r="Q118" s="410"/>
      <c r="R118" s="396"/>
      <c r="S118" s="396"/>
      <c r="T118" s="396"/>
      <c r="U118" s="396"/>
      <c r="V118" s="396"/>
      <c r="W118" s="396"/>
      <c r="X118" s="396"/>
      <c r="Y118" s="396"/>
      <c r="Z118" s="396"/>
      <c r="AA118" s="396"/>
      <c r="AB118" s="396"/>
      <c r="AC118" s="396"/>
      <c r="AD118" s="396"/>
      <c r="AE118" s="396"/>
      <c r="AF118" s="409" t="s">
        <v>138</v>
      </c>
      <c r="AG118" s="409"/>
      <c r="AH118" s="409"/>
      <c r="AI118" s="409"/>
      <c r="AJ118" s="409"/>
      <c r="AK118" s="409"/>
      <c r="AL118" s="409"/>
      <c r="AM118" s="409"/>
      <c r="AN118" s="409"/>
      <c r="AO118" s="409"/>
      <c r="AP118" s="409"/>
      <c r="AQ118" s="409"/>
      <c r="AR118" s="410" t="s">
        <v>139</v>
      </c>
      <c r="AS118" s="410"/>
      <c r="AT118" s="410"/>
      <c r="AU118" s="410"/>
      <c r="AV118" s="410"/>
      <c r="AW118" s="396"/>
      <c r="AX118" s="396"/>
      <c r="AY118" s="396"/>
      <c r="AZ118" s="396"/>
      <c r="BA118" s="396"/>
      <c r="BB118" s="396"/>
      <c r="BC118" s="396"/>
      <c r="BD118" s="396"/>
      <c r="BE118" s="396"/>
      <c r="BF118" s="396"/>
      <c r="BG118" s="396"/>
      <c r="BH118" s="396"/>
    </row>
    <row r="119" spans="1:60" ht="14.25" customHeight="1">
      <c r="A119" s="409"/>
      <c r="B119" s="409"/>
      <c r="C119" s="409"/>
      <c r="D119" s="409"/>
      <c r="E119" s="409"/>
      <c r="F119" s="409"/>
      <c r="G119" s="409"/>
      <c r="H119" s="409"/>
      <c r="I119" s="409"/>
      <c r="J119" s="409"/>
      <c r="K119" s="409"/>
      <c r="L119" s="409"/>
      <c r="M119" s="410"/>
      <c r="N119" s="410"/>
      <c r="O119" s="410"/>
      <c r="P119" s="410"/>
      <c r="Q119" s="410"/>
      <c r="R119" s="411"/>
      <c r="S119" s="412"/>
      <c r="T119" s="411"/>
      <c r="U119" s="411"/>
      <c r="V119" s="411"/>
      <c r="W119" s="411"/>
      <c r="X119" s="411"/>
      <c r="Y119" s="411"/>
      <c r="Z119" s="411"/>
      <c r="AA119" s="411"/>
      <c r="AB119" s="411"/>
      <c r="AC119" s="411"/>
      <c r="AD119" s="396"/>
      <c r="AE119" s="396"/>
      <c r="AF119" s="409"/>
      <c r="AG119" s="409"/>
      <c r="AH119" s="409"/>
      <c r="AI119" s="409"/>
      <c r="AJ119" s="409"/>
      <c r="AK119" s="409"/>
      <c r="AL119" s="409"/>
      <c r="AM119" s="409"/>
      <c r="AN119" s="409"/>
      <c r="AO119" s="409"/>
      <c r="AP119" s="409"/>
      <c r="AQ119" s="409"/>
      <c r="AR119" s="410"/>
      <c r="AS119" s="410"/>
      <c r="AT119" s="410"/>
      <c r="AU119" s="410"/>
      <c r="AV119" s="410"/>
      <c r="AW119" s="411"/>
      <c r="AX119" s="412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</row>
    <row r="120" spans="1:60" ht="33.75" customHeight="1">
      <c r="A120" s="413"/>
      <c r="B120" s="394"/>
      <c r="C120" s="394"/>
      <c r="D120" s="394"/>
      <c r="E120" s="394"/>
      <c r="F120" s="394"/>
      <c r="G120" s="396"/>
      <c r="H120" s="396"/>
      <c r="I120" s="396"/>
      <c r="J120" s="396"/>
      <c r="K120" s="396"/>
      <c r="L120" s="396"/>
      <c r="M120" s="396"/>
      <c r="N120" s="396"/>
      <c r="O120" s="396"/>
      <c r="P120" s="396"/>
      <c r="Q120" s="396"/>
      <c r="R120" s="396"/>
      <c r="T120" s="414"/>
      <c r="U120" s="414"/>
      <c r="V120" s="414"/>
      <c r="W120" s="414"/>
      <c r="X120" s="414"/>
      <c r="Y120" s="414"/>
      <c r="Z120" s="414"/>
      <c r="AA120" s="414"/>
      <c r="AB120" s="414"/>
      <c r="AC120" s="414"/>
      <c r="AD120" s="415"/>
      <c r="AE120" s="416"/>
      <c r="AF120" s="396"/>
      <c r="AG120" s="396"/>
      <c r="AH120" s="396"/>
      <c r="AI120" s="396"/>
      <c r="AJ120" s="396"/>
      <c r="AK120" s="396"/>
      <c r="AL120" s="396"/>
      <c r="AM120" s="396"/>
      <c r="AN120" s="396"/>
      <c r="AO120" s="396"/>
      <c r="AP120" s="396"/>
      <c r="AQ120" s="396"/>
      <c r="AR120" s="396"/>
      <c r="AS120" s="396"/>
      <c r="AT120" s="396"/>
      <c r="AU120" s="396"/>
      <c r="AV120" s="396"/>
      <c r="AW120" s="396"/>
      <c r="AX120" s="396"/>
      <c r="AY120" s="396"/>
      <c r="AZ120" s="396"/>
      <c r="BA120" s="396"/>
      <c r="BB120" s="396"/>
      <c r="BC120" s="396"/>
      <c r="BD120" s="396"/>
      <c r="BE120" s="396"/>
      <c r="BF120" s="396"/>
      <c r="BG120" s="404"/>
      <c r="BH120" s="417"/>
    </row>
    <row r="121" spans="1:60" ht="33.75" customHeight="1">
      <c r="A121" s="396"/>
      <c r="B121" s="396"/>
      <c r="C121" s="396"/>
      <c r="D121" s="396"/>
      <c r="E121" s="396"/>
      <c r="F121" s="396"/>
      <c r="G121" s="396"/>
      <c r="H121" s="396"/>
      <c r="I121" s="396"/>
      <c r="J121" s="396"/>
      <c r="K121" s="396"/>
      <c r="L121" s="396"/>
      <c r="M121" s="396"/>
      <c r="N121" s="396"/>
      <c r="O121" s="396"/>
      <c r="P121" s="396"/>
      <c r="Q121" s="396"/>
      <c r="R121" s="396"/>
      <c r="S121" s="396"/>
      <c r="T121" s="396"/>
      <c r="U121" s="396"/>
      <c r="V121" s="396"/>
      <c r="W121" s="396"/>
      <c r="X121" s="396"/>
      <c r="Y121" s="396"/>
      <c r="Z121" s="396"/>
      <c r="AA121" s="396"/>
      <c r="AB121" s="396"/>
      <c r="AC121" s="396"/>
      <c r="AD121" s="418"/>
      <c r="AE121" s="419"/>
      <c r="AF121" s="396"/>
      <c r="AG121" s="396"/>
      <c r="AH121" s="396"/>
      <c r="AI121" s="396"/>
      <c r="AJ121" s="396"/>
      <c r="AK121" s="396"/>
      <c r="AL121" s="396"/>
      <c r="AM121" s="396"/>
      <c r="AN121" s="396"/>
      <c r="AO121" s="396"/>
      <c r="AP121" s="396"/>
      <c r="AQ121" s="396"/>
      <c r="AR121" s="396"/>
      <c r="AS121" s="396"/>
      <c r="AT121" s="396"/>
      <c r="AU121" s="396"/>
      <c r="AV121" s="396"/>
      <c r="AW121" s="396"/>
      <c r="AX121" s="396"/>
      <c r="AY121" s="396"/>
      <c r="AZ121" s="396"/>
      <c r="BA121" s="396"/>
      <c r="BB121" s="396"/>
      <c r="BC121" s="396"/>
      <c r="BD121" s="396"/>
      <c r="BE121" s="396"/>
      <c r="BF121" s="396"/>
      <c r="BG121" s="396"/>
      <c r="BH121" s="396"/>
    </row>
    <row r="122" spans="1:60" ht="14.25" customHeight="1">
      <c r="A122" s="365" t="s">
        <v>140</v>
      </c>
      <c r="B122" s="365"/>
      <c r="C122" s="365"/>
      <c r="D122" s="365"/>
      <c r="E122" s="365"/>
      <c r="F122" s="365"/>
      <c r="G122" s="365"/>
      <c r="H122" s="365"/>
      <c r="I122" s="365"/>
      <c r="J122" s="365"/>
      <c r="K122" s="366" t="s">
        <v>125</v>
      </c>
      <c r="L122" s="366"/>
      <c r="M122" s="366"/>
      <c r="N122" s="366"/>
      <c r="O122" s="366"/>
      <c r="P122" s="366"/>
      <c r="Q122" s="366"/>
      <c r="R122" s="366"/>
      <c r="S122" s="366"/>
      <c r="T122" s="367" t="s">
        <v>141</v>
      </c>
      <c r="U122" s="367"/>
      <c r="V122" s="367"/>
      <c r="W122" s="367"/>
      <c r="X122" s="367"/>
      <c r="Y122" s="367"/>
      <c r="Z122" s="367"/>
      <c r="AA122" s="367"/>
      <c r="AB122" s="367"/>
      <c r="AC122" s="367"/>
      <c r="AD122" s="368"/>
      <c r="AE122" s="368"/>
      <c r="AF122" s="365" t="s">
        <v>140</v>
      </c>
      <c r="AG122" s="365"/>
      <c r="AH122" s="365"/>
      <c r="AI122" s="365"/>
      <c r="AJ122" s="365"/>
      <c r="AK122" s="365"/>
      <c r="AL122" s="365"/>
      <c r="AM122" s="365"/>
      <c r="AN122" s="365"/>
      <c r="AO122" s="365"/>
      <c r="AP122" s="366" t="s">
        <v>125</v>
      </c>
      <c r="AQ122" s="366"/>
      <c r="AR122" s="366"/>
      <c r="AS122" s="366"/>
      <c r="AT122" s="366"/>
      <c r="AU122" s="366"/>
      <c r="AV122" s="366"/>
      <c r="AW122" s="366"/>
      <c r="AX122" s="366"/>
      <c r="AY122" s="367" t="s">
        <v>141</v>
      </c>
      <c r="AZ122" s="367"/>
      <c r="BA122" s="367"/>
      <c r="BB122" s="367"/>
      <c r="BC122" s="367"/>
      <c r="BD122" s="367"/>
      <c r="BE122" s="367"/>
      <c r="BF122" s="367"/>
      <c r="BG122" s="367"/>
      <c r="BH122" s="367"/>
    </row>
    <row r="123" spans="1:60" ht="14.25" customHeight="1">
      <c r="A123" s="365"/>
      <c r="B123" s="365"/>
      <c r="C123" s="365"/>
      <c r="D123" s="365"/>
      <c r="E123" s="365"/>
      <c r="F123" s="365"/>
      <c r="G123" s="365"/>
      <c r="H123" s="365"/>
      <c r="I123" s="365"/>
      <c r="J123" s="365"/>
      <c r="K123" s="366"/>
      <c r="L123" s="366"/>
      <c r="M123" s="366"/>
      <c r="N123" s="366"/>
      <c r="O123" s="366"/>
      <c r="P123" s="366"/>
      <c r="Q123" s="366"/>
      <c r="R123" s="366"/>
      <c r="S123" s="366"/>
      <c r="T123" s="367"/>
      <c r="U123" s="367"/>
      <c r="V123" s="367"/>
      <c r="W123" s="367"/>
      <c r="X123" s="367"/>
      <c r="Y123" s="367"/>
      <c r="Z123" s="367"/>
      <c r="AA123" s="367"/>
      <c r="AB123" s="367"/>
      <c r="AC123" s="367"/>
      <c r="AD123" s="368"/>
      <c r="AE123" s="368"/>
      <c r="AF123" s="365"/>
      <c r="AG123" s="365"/>
      <c r="AH123" s="365"/>
      <c r="AI123" s="365"/>
      <c r="AJ123" s="365"/>
      <c r="AK123" s="365"/>
      <c r="AL123" s="365"/>
      <c r="AM123" s="365"/>
      <c r="AN123" s="365"/>
      <c r="AO123" s="365"/>
      <c r="AP123" s="366"/>
      <c r="AQ123" s="366"/>
      <c r="AR123" s="366"/>
      <c r="AS123" s="366"/>
      <c r="AT123" s="366"/>
      <c r="AU123" s="366"/>
      <c r="AV123" s="366"/>
      <c r="AW123" s="366"/>
      <c r="AX123" s="366"/>
      <c r="AY123" s="367"/>
      <c r="AZ123" s="367"/>
      <c r="BA123" s="367"/>
      <c r="BB123" s="367"/>
      <c r="BC123" s="367"/>
      <c r="BD123" s="367"/>
      <c r="BE123" s="367"/>
      <c r="BF123" s="367"/>
      <c r="BG123" s="367"/>
      <c r="BH123" s="367"/>
    </row>
    <row r="124" spans="1:60" ht="14.25" customHeight="1">
      <c r="A124" s="371"/>
      <c r="B124" s="371"/>
      <c r="C124" s="371"/>
      <c r="D124" s="371"/>
      <c r="E124" s="371"/>
      <c r="F124" s="371"/>
      <c r="G124" s="371"/>
      <c r="H124" s="371"/>
      <c r="I124" s="371"/>
      <c r="J124" s="371"/>
      <c r="K124" s="371"/>
      <c r="L124" s="371"/>
      <c r="M124" s="371"/>
      <c r="N124" s="372" t="s">
        <v>126</v>
      </c>
      <c r="O124" s="372"/>
      <c r="P124" s="372"/>
      <c r="Q124" s="373"/>
      <c r="R124" s="373"/>
      <c r="S124" s="373"/>
      <c r="T124" s="373"/>
      <c r="U124" s="373"/>
      <c r="V124" s="373"/>
      <c r="W124" s="373"/>
      <c r="X124" s="373"/>
      <c r="Y124" s="373"/>
      <c r="Z124" s="373"/>
      <c r="AA124" s="373"/>
      <c r="AB124" s="373"/>
      <c r="AC124" s="373"/>
      <c r="AD124" s="374"/>
      <c r="AE124" s="374"/>
      <c r="AF124" s="371"/>
      <c r="AG124" s="371"/>
      <c r="AH124" s="371"/>
      <c r="AI124" s="371"/>
      <c r="AJ124" s="371"/>
      <c r="AK124" s="371"/>
      <c r="AL124" s="371"/>
      <c r="AM124" s="371"/>
      <c r="AN124" s="371"/>
      <c r="AO124" s="371"/>
      <c r="AP124" s="371"/>
      <c r="AQ124" s="371"/>
      <c r="AR124" s="371"/>
      <c r="AS124" s="372" t="s">
        <v>126</v>
      </c>
      <c r="AT124" s="372"/>
      <c r="AU124" s="372"/>
      <c r="AV124" s="373"/>
      <c r="AW124" s="373"/>
      <c r="AX124" s="373"/>
      <c r="AY124" s="373"/>
      <c r="AZ124" s="373"/>
      <c r="BA124" s="373"/>
      <c r="BB124" s="373"/>
      <c r="BC124" s="373"/>
      <c r="BD124" s="373"/>
      <c r="BE124" s="373"/>
      <c r="BF124" s="373"/>
      <c r="BG124" s="373"/>
      <c r="BH124" s="373"/>
    </row>
    <row r="125" spans="1:60" ht="14.25" customHeight="1">
      <c r="A125" s="371"/>
      <c r="B125" s="371"/>
      <c r="C125" s="371"/>
      <c r="D125" s="371"/>
      <c r="E125" s="371"/>
      <c r="F125" s="371"/>
      <c r="G125" s="371"/>
      <c r="H125" s="371"/>
      <c r="I125" s="371"/>
      <c r="J125" s="371"/>
      <c r="K125" s="371"/>
      <c r="L125" s="371"/>
      <c r="M125" s="371"/>
      <c r="N125" s="372"/>
      <c r="O125" s="372"/>
      <c r="P125" s="372"/>
      <c r="Q125" s="373"/>
      <c r="R125" s="373"/>
      <c r="S125" s="373"/>
      <c r="T125" s="373"/>
      <c r="U125" s="373"/>
      <c r="V125" s="373"/>
      <c r="W125" s="373"/>
      <c r="X125" s="373"/>
      <c r="Y125" s="373"/>
      <c r="Z125" s="373"/>
      <c r="AA125" s="373"/>
      <c r="AB125" s="373"/>
      <c r="AC125" s="373"/>
      <c r="AD125" s="374"/>
      <c r="AE125" s="374"/>
      <c r="AF125" s="371"/>
      <c r="AG125" s="371"/>
      <c r="AH125" s="371"/>
      <c r="AI125" s="371"/>
      <c r="AJ125" s="371"/>
      <c r="AK125" s="371"/>
      <c r="AL125" s="371"/>
      <c r="AM125" s="371"/>
      <c r="AN125" s="371"/>
      <c r="AO125" s="371"/>
      <c r="AP125" s="371"/>
      <c r="AQ125" s="371"/>
      <c r="AR125" s="371"/>
      <c r="AS125" s="372"/>
      <c r="AT125" s="372"/>
      <c r="AU125" s="372"/>
      <c r="AV125" s="373"/>
      <c r="AW125" s="373"/>
      <c r="AX125" s="373"/>
      <c r="AY125" s="373"/>
      <c r="AZ125" s="373"/>
      <c r="BA125" s="373"/>
      <c r="BB125" s="373"/>
      <c r="BC125" s="373"/>
      <c r="BD125" s="373"/>
      <c r="BE125" s="373"/>
      <c r="BF125" s="373"/>
      <c r="BG125" s="373"/>
      <c r="BH125" s="373"/>
    </row>
    <row r="126" spans="1:60" ht="14.25" customHeight="1">
      <c r="A126" s="375" t="s">
        <v>127</v>
      </c>
      <c r="B126" s="376"/>
      <c r="C126" s="377"/>
      <c r="D126" s="378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80"/>
      <c r="AD126" s="381"/>
      <c r="AE126" s="381"/>
      <c r="AF126" s="375" t="s">
        <v>127</v>
      </c>
      <c r="AG126" s="376"/>
      <c r="AH126" s="377"/>
      <c r="AI126" s="378"/>
      <c r="AJ126" s="379"/>
      <c r="AK126" s="379"/>
      <c r="AL126" s="379"/>
      <c r="AM126" s="379"/>
      <c r="AN126" s="379"/>
      <c r="AO126" s="379"/>
      <c r="AP126" s="379"/>
      <c r="AQ126" s="379"/>
      <c r="AR126" s="379"/>
      <c r="AS126" s="379"/>
      <c r="AT126" s="379"/>
      <c r="AU126" s="379"/>
      <c r="AV126" s="379"/>
      <c r="AW126" s="379"/>
      <c r="AX126" s="379"/>
      <c r="AY126" s="379"/>
      <c r="AZ126" s="379"/>
      <c r="BA126" s="379"/>
      <c r="BB126" s="379"/>
      <c r="BC126" s="379"/>
      <c r="BD126" s="379"/>
      <c r="BE126" s="379"/>
      <c r="BF126" s="379"/>
      <c r="BG126" s="379"/>
      <c r="BH126" s="380"/>
    </row>
    <row r="127" spans="1:60" ht="14.25" customHeight="1">
      <c r="A127" s="382"/>
      <c r="B127" s="383"/>
      <c r="C127" s="384"/>
      <c r="D127" s="385"/>
      <c r="E127" s="386"/>
      <c r="F127" s="386"/>
      <c r="G127" s="386"/>
      <c r="H127" s="386"/>
      <c r="I127" s="386"/>
      <c r="J127" s="386"/>
      <c r="K127" s="386"/>
      <c r="L127" s="386"/>
      <c r="M127" s="386"/>
      <c r="N127" s="386"/>
      <c r="O127" s="386"/>
      <c r="P127" s="386"/>
      <c r="Q127" s="386"/>
      <c r="R127" s="386"/>
      <c r="S127" s="386"/>
      <c r="T127" s="386"/>
      <c r="U127" s="386"/>
      <c r="V127" s="386"/>
      <c r="W127" s="386"/>
      <c r="X127" s="386"/>
      <c r="Y127" s="386"/>
      <c r="Z127" s="386"/>
      <c r="AA127" s="386"/>
      <c r="AB127" s="386"/>
      <c r="AC127" s="387"/>
      <c r="AD127" s="381"/>
      <c r="AE127" s="381"/>
      <c r="AF127" s="382"/>
      <c r="AG127" s="383"/>
      <c r="AH127" s="384"/>
      <c r="AI127" s="385"/>
      <c r="AJ127" s="386"/>
      <c r="AK127" s="386"/>
      <c r="AL127" s="386"/>
      <c r="AM127" s="386"/>
      <c r="AN127" s="386"/>
      <c r="AO127" s="386"/>
      <c r="AP127" s="386"/>
      <c r="AQ127" s="386"/>
      <c r="AR127" s="386"/>
      <c r="AS127" s="386"/>
      <c r="AT127" s="386"/>
      <c r="AU127" s="386"/>
      <c r="AV127" s="386"/>
      <c r="AW127" s="386"/>
      <c r="AX127" s="386"/>
      <c r="AY127" s="386"/>
      <c r="AZ127" s="386"/>
      <c r="BA127" s="386"/>
      <c r="BB127" s="386"/>
      <c r="BC127" s="386"/>
      <c r="BD127" s="386"/>
      <c r="BE127" s="386"/>
      <c r="BF127" s="386"/>
      <c r="BG127" s="386"/>
      <c r="BH127" s="387"/>
    </row>
    <row r="128" spans="1:60" ht="14.25" customHeight="1">
      <c r="A128" s="388"/>
      <c r="B128" s="389"/>
      <c r="C128" s="390"/>
      <c r="D128" s="391"/>
      <c r="E128" s="392"/>
      <c r="F128" s="392"/>
      <c r="G128" s="392"/>
      <c r="H128" s="392"/>
      <c r="I128" s="392"/>
      <c r="J128" s="392"/>
      <c r="K128" s="392"/>
      <c r="L128" s="392"/>
      <c r="M128" s="392"/>
      <c r="N128" s="392"/>
      <c r="O128" s="392"/>
      <c r="P128" s="392"/>
      <c r="Q128" s="392"/>
      <c r="R128" s="392"/>
      <c r="S128" s="392"/>
      <c r="T128" s="392"/>
      <c r="U128" s="392"/>
      <c r="V128" s="392"/>
      <c r="W128" s="392"/>
      <c r="X128" s="392"/>
      <c r="Y128" s="392"/>
      <c r="Z128" s="392"/>
      <c r="AA128" s="392"/>
      <c r="AB128" s="392"/>
      <c r="AC128" s="393"/>
      <c r="AD128" s="381"/>
      <c r="AE128" s="381"/>
      <c r="AF128" s="388"/>
      <c r="AG128" s="389"/>
      <c r="AH128" s="390"/>
      <c r="AI128" s="391"/>
      <c r="AJ128" s="392"/>
      <c r="AK128" s="392"/>
      <c r="AL128" s="392"/>
      <c r="AM128" s="392"/>
      <c r="AN128" s="392"/>
      <c r="AO128" s="392"/>
      <c r="AP128" s="392"/>
      <c r="AQ128" s="392"/>
      <c r="AR128" s="392"/>
      <c r="AS128" s="392"/>
      <c r="AT128" s="392"/>
      <c r="AU128" s="392"/>
      <c r="AV128" s="392"/>
      <c r="AW128" s="392"/>
      <c r="AX128" s="392"/>
      <c r="AY128" s="392"/>
      <c r="AZ128" s="392"/>
      <c r="BA128" s="392"/>
      <c r="BB128" s="392"/>
      <c r="BC128" s="392"/>
      <c r="BD128" s="392"/>
      <c r="BE128" s="392"/>
      <c r="BF128" s="392"/>
      <c r="BG128" s="392"/>
      <c r="BH128" s="393"/>
    </row>
    <row r="129" spans="1:60" ht="14.25" customHeight="1">
      <c r="A129" s="394"/>
      <c r="B129" s="394"/>
      <c r="C129" s="394"/>
      <c r="D129" s="394"/>
      <c r="E129" s="394"/>
      <c r="F129" s="394"/>
      <c r="G129" s="394"/>
      <c r="H129" s="394"/>
      <c r="I129" s="394"/>
      <c r="J129" s="394"/>
      <c r="K129" s="394"/>
      <c r="L129" s="394"/>
      <c r="M129" s="394"/>
      <c r="N129" s="394"/>
      <c r="O129" s="394"/>
      <c r="P129" s="394"/>
      <c r="Q129" s="394"/>
      <c r="R129" s="394"/>
      <c r="S129" s="394"/>
      <c r="T129" s="394"/>
      <c r="U129" s="394"/>
      <c r="V129" s="394"/>
      <c r="W129" s="394"/>
      <c r="X129" s="394"/>
      <c r="Y129" s="394"/>
      <c r="Z129" s="394"/>
      <c r="AA129" s="394"/>
      <c r="AB129" s="394"/>
      <c r="AC129" s="394"/>
      <c r="AD129" s="394"/>
      <c r="AE129" s="394"/>
      <c r="AF129" s="394"/>
      <c r="AG129" s="394"/>
      <c r="AH129" s="394"/>
      <c r="AI129" s="394"/>
      <c r="AJ129" s="394"/>
      <c r="AK129" s="394"/>
      <c r="AL129" s="394"/>
      <c r="AM129" s="394"/>
      <c r="AN129" s="394"/>
      <c r="AO129" s="394"/>
      <c r="AP129" s="394"/>
      <c r="AQ129" s="394"/>
      <c r="AR129" s="394"/>
      <c r="AS129" s="394"/>
      <c r="AT129" s="394"/>
      <c r="AU129" s="394"/>
      <c r="AV129" s="394"/>
      <c r="AW129" s="394"/>
      <c r="AX129" s="394"/>
      <c r="AY129" s="394"/>
      <c r="AZ129" s="394"/>
      <c r="BA129" s="394"/>
      <c r="BB129" s="394"/>
      <c r="BC129" s="394"/>
      <c r="BD129" s="394"/>
      <c r="BE129" s="394"/>
      <c r="BF129" s="394"/>
      <c r="BG129" s="394"/>
      <c r="BH129" s="394"/>
    </row>
    <row r="130" spans="1:60" ht="14.25" customHeight="1">
      <c r="A130" s="395" t="s">
        <v>128</v>
      </c>
      <c r="B130" s="395"/>
      <c r="C130" s="395"/>
      <c r="D130" s="395"/>
      <c r="E130" s="395"/>
      <c r="F130" s="395"/>
      <c r="G130" s="395"/>
      <c r="H130" s="395"/>
      <c r="I130" s="395"/>
      <c r="J130" s="395"/>
      <c r="K130" s="395"/>
      <c r="L130" s="395"/>
      <c r="M130" s="395"/>
      <c r="N130" s="395"/>
      <c r="O130" s="396"/>
      <c r="P130" s="397" t="s">
        <v>129</v>
      </c>
      <c r="Q130" s="397"/>
      <c r="R130" s="397"/>
      <c r="S130" s="397"/>
      <c r="T130" s="397"/>
      <c r="U130" s="397"/>
      <c r="V130" s="397"/>
      <c r="W130" s="397"/>
      <c r="X130" s="397"/>
      <c r="Y130" s="397"/>
      <c r="Z130" s="397"/>
      <c r="AA130" s="397"/>
      <c r="AB130" s="397"/>
      <c r="AC130" s="397"/>
      <c r="AD130" s="398"/>
      <c r="AE130" s="398"/>
      <c r="AF130" s="395" t="s">
        <v>128</v>
      </c>
      <c r="AG130" s="395"/>
      <c r="AH130" s="395"/>
      <c r="AI130" s="395"/>
      <c r="AJ130" s="395"/>
      <c r="AK130" s="395"/>
      <c r="AL130" s="395"/>
      <c r="AM130" s="395"/>
      <c r="AN130" s="395"/>
      <c r="AO130" s="395"/>
      <c r="AP130" s="395"/>
      <c r="AQ130" s="395"/>
      <c r="AR130" s="395"/>
      <c r="AS130" s="395"/>
      <c r="AT130" s="396"/>
      <c r="AU130" s="397" t="s">
        <v>129</v>
      </c>
      <c r="AV130" s="397"/>
      <c r="AW130" s="397"/>
      <c r="AX130" s="397"/>
      <c r="AY130" s="397"/>
      <c r="AZ130" s="397"/>
      <c r="BA130" s="397"/>
      <c r="BB130" s="397"/>
      <c r="BC130" s="397"/>
      <c r="BD130" s="397"/>
      <c r="BE130" s="397"/>
      <c r="BF130" s="397"/>
      <c r="BG130" s="397"/>
      <c r="BH130" s="397"/>
    </row>
    <row r="131" spans="1:60" ht="14.25" customHeight="1">
      <c r="A131" s="395"/>
      <c r="B131" s="395"/>
      <c r="C131" s="395"/>
      <c r="D131" s="395"/>
      <c r="E131" s="395"/>
      <c r="F131" s="395"/>
      <c r="G131" s="395"/>
      <c r="H131" s="395"/>
      <c r="I131" s="395"/>
      <c r="J131" s="395"/>
      <c r="K131" s="395"/>
      <c r="L131" s="395"/>
      <c r="M131" s="395"/>
      <c r="N131" s="395"/>
      <c r="O131" s="396"/>
      <c r="P131" s="397"/>
      <c r="Q131" s="397"/>
      <c r="R131" s="397"/>
      <c r="S131" s="397"/>
      <c r="T131" s="397"/>
      <c r="U131" s="397"/>
      <c r="V131" s="397"/>
      <c r="W131" s="397"/>
      <c r="X131" s="397"/>
      <c r="Y131" s="397"/>
      <c r="Z131" s="397"/>
      <c r="AA131" s="397"/>
      <c r="AB131" s="397"/>
      <c r="AC131" s="397"/>
      <c r="AD131" s="398"/>
      <c r="AE131" s="398"/>
      <c r="AF131" s="395"/>
      <c r="AG131" s="395"/>
      <c r="AH131" s="395"/>
      <c r="AI131" s="395"/>
      <c r="AJ131" s="395"/>
      <c r="AK131" s="395"/>
      <c r="AL131" s="395"/>
      <c r="AM131" s="395"/>
      <c r="AN131" s="395"/>
      <c r="AO131" s="395"/>
      <c r="AP131" s="395"/>
      <c r="AQ131" s="395"/>
      <c r="AR131" s="395"/>
      <c r="AS131" s="395"/>
      <c r="AT131" s="396"/>
      <c r="AU131" s="397"/>
      <c r="AV131" s="397"/>
      <c r="AW131" s="397"/>
      <c r="AX131" s="397"/>
      <c r="AY131" s="397"/>
      <c r="AZ131" s="397"/>
      <c r="BA131" s="397"/>
      <c r="BB131" s="397"/>
      <c r="BC131" s="397"/>
      <c r="BD131" s="397"/>
      <c r="BE131" s="397"/>
      <c r="BF131" s="397"/>
      <c r="BG131" s="397"/>
      <c r="BH131" s="397"/>
    </row>
    <row r="132" spans="1:60" ht="14.25" customHeight="1">
      <c r="A132" s="399" t="s">
        <v>130</v>
      </c>
      <c r="B132" s="400"/>
      <c r="C132" s="400"/>
      <c r="D132" s="400" t="s">
        <v>131</v>
      </c>
      <c r="E132" s="400"/>
      <c r="F132" s="400"/>
      <c r="G132" s="400"/>
      <c r="H132" s="400"/>
      <c r="I132" s="400"/>
      <c r="J132" s="400"/>
      <c r="K132" s="400"/>
      <c r="L132" s="400"/>
      <c r="M132" s="400"/>
      <c r="N132" s="400"/>
      <c r="O132" s="396"/>
      <c r="P132" s="399" t="s">
        <v>130</v>
      </c>
      <c r="Q132" s="400"/>
      <c r="R132" s="400"/>
      <c r="S132" s="400" t="s">
        <v>131</v>
      </c>
      <c r="T132" s="400"/>
      <c r="U132" s="400"/>
      <c r="V132" s="400"/>
      <c r="W132" s="400"/>
      <c r="X132" s="400"/>
      <c r="Y132" s="400"/>
      <c r="Z132" s="400"/>
      <c r="AA132" s="400"/>
      <c r="AB132" s="400"/>
      <c r="AC132" s="400"/>
      <c r="AD132" s="394"/>
      <c r="AE132" s="394"/>
      <c r="AF132" s="399" t="s">
        <v>130</v>
      </c>
      <c r="AG132" s="400"/>
      <c r="AH132" s="400"/>
      <c r="AI132" s="400" t="s">
        <v>131</v>
      </c>
      <c r="AJ132" s="400"/>
      <c r="AK132" s="400"/>
      <c r="AL132" s="400"/>
      <c r="AM132" s="400"/>
      <c r="AN132" s="400"/>
      <c r="AO132" s="400"/>
      <c r="AP132" s="400"/>
      <c r="AQ132" s="400"/>
      <c r="AR132" s="400"/>
      <c r="AS132" s="400"/>
      <c r="AT132" s="396"/>
      <c r="AU132" s="399" t="s">
        <v>130</v>
      </c>
      <c r="AV132" s="400"/>
      <c r="AW132" s="400"/>
      <c r="AX132" s="400" t="s">
        <v>131</v>
      </c>
      <c r="AY132" s="400"/>
      <c r="AZ132" s="400"/>
      <c r="BA132" s="400"/>
      <c r="BB132" s="400"/>
      <c r="BC132" s="400"/>
      <c r="BD132" s="400"/>
      <c r="BE132" s="400"/>
      <c r="BF132" s="400"/>
      <c r="BG132" s="400"/>
      <c r="BH132" s="400"/>
    </row>
    <row r="133" spans="1:60" ht="14.25" customHeight="1">
      <c r="A133" s="400"/>
      <c r="B133" s="400"/>
      <c r="C133" s="400"/>
      <c r="D133" s="400"/>
      <c r="E133" s="400"/>
      <c r="F133" s="400"/>
      <c r="G133" s="400"/>
      <c r="H133" s="400"/>
      <c r="I133" s="400"/>
      <c r="J133" s="400"/>
      <c r="K133" s="400"/>
      <c r="L133" s="400"/>
      <c r="M133" s="400"/>
      <c r="N133" s="400"/>
      <c r="O133" s="396"/>
      <c r="P133" s="400"/>
      <c r="Q133" s="400"/>
      <c r="R133" s="400"/>
      <c r="S133" s="400"/>
      <c r="T133" s="400"/>
      <c r="U133" s="400"/>
      <c r="V133" s="400"/>
      <c r="W133" s="400"/>
      <c r="X133" s="400"/>
      <c r="Y133" s="400"/>
      <c r="Z133" s="400"/>
      <c r="AA133" s="400"/>
      <c r="AB133" s="400"/>
      <c r="AC133" s="400"/>
      <c r="AD133" s="394"/>
      <c r="AE133" s="394"/>
      <c r="AF133" s="400"/>
      <c r="AG133" s="400"/>
      <c r="AH133" s="400"/>
      <c r="AI133" s="400"/>
      <c r="AJ133" s="400"/>
      <c r="AK133" s="400"/>
      <c r="AL133" s="400"/>
      <c r="AM133" s="400"/>
      <c r="AN133" s="400"/>
      <c r="AO133" s="400"/>
      <c r="AP133" s="400"/>
      <c r="AQ133" s="400"/>
      <c r="AR133" s="400"/>
      <c r="AS133" s="400"/>
      <c r="AT133" s="396"/>
      <c r="AU133" s="400"/>
      <c r="AV133" s="400"/>
      <c r="AW133" s="400"/>
      <c r="AX133" s="400"/>
      <c r="AY133" s="400"/>
      <c r="AZ133" s="400"/>
      <c r="BA133" s="400"/>
      <c r="BB133" s="400"/>
      <c r="BC133" s="400"/>
      <c r="BD133" s="400"/>
      <c r="BE133" s="400"/>
      <c r="BF133" s="400"/>
      <c r="BG133" s="400"/>
      <c r="BH133" s="400"/>
    </row>
    <row r="134" spans="1:60" ht="14.25" customHeight="1">
      <c r="A134" s="401"/>
      <c r="B134" s="401"/>
      <c r="C134" s="401"/>
      <c r="D134" s="401"/>
      <c r="E134" s="401"/>
      <c r="F134" s="401"/>
      <c r="G134" s="401"/>
      <c r="H134" s="401"/>
      <c r="I134" s="401"/>
      <c r="J134" s="401"/>
      <c r="K134" s="401"/>
      <c r="L134" s="401"/>
      <c r="M134" s="401"/>
      <c r="N134" s="401"/>
      <c r="O134" s="396"/>
      <c r="P134" s="401"/>
      <c r="Q134" s="401"/>
      <c r="R134" s="401"/>
      <c r="S134" s="401"/>
      <c r="T134" s="401"/>
      <c r="U134" s="401"/>
      <c r="V134" s="401"/>
      <c r="W134" s="401"/>
      <c r="X134" s="401"/>
      <c r="Y134" s="401"/>
      <c r="Z134" s="401"/>
      <c r="AA134" s="401"/>
      <c r="AB134" s="401"/>
      <c r="AC134" s="401"/>
      <c r="AD134" s="381"/>
      <c r="AE134" s="381"/>
      <c r="AF134" s="401"/>
      <c r="AG134" s="401"/>
      <c r="AH134" s="401"/>
      <c r="AI134" s="401"/>
      <c r="AJ134" s="401"/>
      <c r="AK134" s="401"/>
      <c r="AL134" s="401"/>
      <c r="AM134" s="401"/>
      <c r="AN134" s="401"/>
      <c r="AO134" s="401"/>
      <c r="AP134" s="401"/>
      <c r="AQ134" s="401"/>
      <c r="AR134" s="401"/>
      <c r="AS134" s="401"/>
      <c r="AT134" s="396"/>
      <c r="AU134" s="401"/>
      <c r="AV134" s="401"/>
      <c r="AW134" s="401"/>
      <c r="AX134" s="401"/>
      <c r="AY134" s="401"/>
      <c r="AZ134" s="401"/>
      <c r="BA134" s="401"/>
      <c r="BB134" s="401"/>
      <c r="BC134" s="401"/>
      <c r="BD134" s="401"/>
      <c r="BE134" s="401"/>
      <c r="BF134" s="401"/>
      <c r="BG134" s="401"/>
      <c r="BH134" s="401"/>
    </row>
    <row r="135" spans="1:60" ht="14.25" customHeight="1">
      <c r="A135" s="401"/>
      <c r="B135" s="401"/>
      <c r="C135" s="401"/>
      <c r="D135" s="401"/>
      <c r="E135" s="401"/>
      <c r="F135" s="401"/>
      <c r="G135" s="401"/>
      <c r="H135" s="401"/>
      <c r="I135" s="401"/>
      <c r="J135" s="401"/>
      <c r="K135" s="401"/>
      <c r="L135" s="401"/>
      <c r="M135" s="401"/>
      <c r="N135" s="401"/>
      <c r="O135" s="396"/>
      <c r="P135" s="401"/>
      <c r="Q135" s="401"/>
      <c r="R135" s="401"/>
      <c r="S135" s="401"/>
      <c r="T135" s="401"/>
      <c r="U135" s="401"/>
      <c r="V135" s="401"/>
      <c r="W135" s="401"/>
      <c r="X135" s="401"/>
      <c r="Y135" s="401"/>
      <c r="Z135" s="401"/>
      <c r="AA135" s="401"/>
      <c r="AB135" s="401"/>
      <c r="AC135" s="401"/>
      <c r="AD135" s="381"/>
      <c r="AE135" s="381"/>
      <c r="AF135" s="401"/>
      <c r="AG135" s="401"/>
      <c r="AH135" s="401"/>
      <c r="AI135" s="401"/>
      <c r="AJ135" s="401"/>
      <c r="AK135" s="401"/>
      <c r="AL135" s="401"/>
      <c r="AM135" s="401"/>
      <c r="AN135" s="401"/>
      <c r="AO135" s="401"/>
      <c r="AP135" s="401"/>
      <c r="AQ135" s="401"/>
      <c r="AR135" s="401"/>
      <c r="AS135" s="401"/>
      <c r="AT135" s="396"/>
      <c r="AU135" s="401"/>
      <c r="AV135" s="401"/>
      <c r="AW135" s="401"/>
      <c r="AX135" s="401"/>
      <c r="AY135" s="401"/>
      <c r="AZ135" s="401"/>
      <c r="BA135" s="401"/>
      <c r="BB135" s="401"/>
      <c r="BC135" s="401"/>
      <c r="BD135" s="401"/>
      <c r="BE135" s="401"/>
      <c r="BF135" s="401"/>
      <c r="BG135" s="401"/>
      <c r="BH135" s="401"/>
    </row>
    <row r="136" spans="1:60" ht="14.25" customHeight="1">
      <c r="A136" s="401"/>
      <c r="B136" s="401"/>
      <c r="C136" s="401"/>
      <c r="D136" s="401"/>
      <c r="E136" s="401"/>
      <c r="F136" s="401"/>
      <c r="G136" s="401"/>
      <c r="H136" s="401"/>
      <c r="I136" s="401"/>
      <c r="J136" s="401"/>
      <c r="K136" s="401"/>
      <c r="L136" s="401"/>
      <c r="M136" s="401"/>
      <c r="N136" s="401"/>
      <c r="O136" s="396"/>
      <c r="P136" s="401"/>
      <c r="Q136" s="401"/>
      <c r="R136" s="401"/>
      <c r="S136" s="401"/>
      <c r="T136" s="401"/>
      <c r="U136" s="401"/>
      <c r="V136" s="401"/>
      <c r="W136" s="401"/>
      <c r="X136" s="401"/>
      <c r="Y136" s="401"/>
      <c r="Z136" s="401"/>
      <c r="AA136" s="401"/>
      <c r="AB136" s="401"/>
      <c r="AC136" s="401"/>
      <c r="AD136" s="381"/>
      <c r="AE136" s="381"/>
      <c r="AF136" s="401"/>
      <c r="AG136" s="401"/>
      <c r="AH136" s="401"/>
      <c r="AI136" s="401"/>
      <c r="AJ136" s="401"/>
      <c r="AK136" s="401"/>
      <c r="AL136" s="401"/>
      <c r="AM136" s="401"/>
      <c r="AN136" s="401"/>
      <c r="AO136" s="401"/>
      <c r="AP136" s="401"/>
      <c r="AQ136" s="401"/>
      <c r="AR136" s="401"/>
      <c r="AS136" s="401"/>
      <c r="AT136" s="396"/>
      <c r="AU136" s="401"/>
      <c r="AV136" s="401"/>
      <c r="AW136" s="401"/>
      <c r="AX136" s="401"/>
      <c r="AY136" s="401"/>
      <c r="AZ136" s="401"/>
      <c r="BA136" s="401"/>
      <c r="BB136" s="401"/>
      <c r="BC136" s="401"/>
      <c r="BD136" s="401"/>
      <c r="BE136" s="401"/>
      <c r="BF136" s="401"/>
      <c r="BG136" s="401"/>
      <c r="BH136" s="401"/>
    </row>
    <row r="137" spans="1:60" ht="14.25" customHeight="1" thickBot="1">
      <c r="A137" s="402"/>
      <c r="B137" s="402"/>
      <c r="C137" s="402"/>
      <c r="D137" s="402"/>
      <c r="E137" s="402"/>
      <c r="F137" s="402"/>
      <c r="G137" s="402"/>
      <c r="H137" s="402"/>
      <c r="I137" s="402"/>
      <c r="J137" s="402"/>
      <c r="K137" s="402"/>
      <c r="L137" s="403" t="s">
        <v>132</v>
      </c>
      <c r="M137" s="403"/>
      <c r="N137" s="403"/>
      <c r="O137" s="403"/>
      <c r="P137" s="403"/>
      <c r="Q137" s="403"/>
      <c r="R137" s="403"/>
      <c r="S137" s="402"/>
      <c r="T137" s="402"/>
      <c r="U137" s="402"/>
      <c r="V137" s="402"/>
      <c r="W137" s="402"/>
      <c r="X137" s="402"/>
      <c r="Y137" s="402"/>
      <c r="Z137" s="402"/>
      <c r="AA137" s="402"/>
      <c r="AB137" s="402"/>
      <c r="AC137" s="402"/>
      <c r="AD137" s="396"/>
      <c r="AE137" s="396"/>
      <c r="AF137" s="402"/>
      <c r="AG137" s="402"/>
      <c r="AH137" s="402"/>
      <c r="AI137" s="402"/>
      <c r="AJ137" s="402"/>
      <c r="AK137" s="402"/>
      <c r="AL137" s="402"/>
      <c r="AM137" s="402"/>
      <c r="AN137" s="402"/>
      <c r="AO137" s="402"/>
      <c r="AP137" s="402"/>
      <c r="AQ137" s="403" t="s">
        <v>132</v>
      </c>
      <c r="AR137" s="403"/>
      <c r="AS137" s="403"/>
      <c r="AT137" s="403"/>
      <c r="AU137" s="403"/>
      <c r="AV137" s="403"/>
      <c r="AW137" s="403"/>
      <c r="AX137" s="402"/>
      <c r="AY137" s="402"/>
      <c r="AZ137" s="402"/>
      <c r="BA137" s="402"/>
      <c r="BB137" s="402"/>
      <c r="BC137" s="402"/>
      <c r="BD137" s="402"/>
      <c r="BE137" s="402"/>
      <c r="BF137" s="402"/>
      <c r="BG137" s="402"/>
      <c r="BH137" s="402"/>
    </row>
    <row r="138" spans="1:60" ht="14.25" customHeight="1" thickTop="1">
      <c r="A138" s="403" t="s">
        <v>133</v>
      </c>
      <c r="B138" s="403"/>
      <c r="C138" s="403"/>
      <c r="D138" s="403"/>
      <c r="E138" s="403"/>
      <c r="F138" s="403"/>
      <c r="G138" s="403"/>
      <c r="H138" s="403"/>
      <c r="I138" s="403"/>
      <c r="J138" s="403"/>
      <c r="K138" s="403"/>
      <c r="L138" s="403"/>
      <c r="M138" s="403"/>
      <c r="N138" s="403"/>
      <c r="O138" s="403"/>
      <c r="P138" s="403"/>
      <c r="Q138" s="403"/>
      <c r="R138" s="403"/>
      <c r="S138" s="403"/>
      <c r="T138" s="403"/>
      <c r="U138" s="403"/>
      <c r="V138" s="403"/>
      <c r="W138" s="403"/>
      <c r="X138" s="403"/>
      <c r="Y138" s="403"/>
      <c r="Z138" s="403"/>
      <c r="AA138" s="403"/>
      <c r="AB138" s="403"/>
      <c r="AC138" s="403"/>
      <c r="AD138" s="394"/>
      <c r="AE138" s="394"/>
      <c r="AF138" s="403" t="s">
        <v>133</v>
      </c>
      <c r="AG138" s="403"/>
      <c r="AH138" s="403"/>
      <c r="AI138" s="403"/>
      <c r="AJ138" s="403"/>
      <c r="AK138" s="403"/>
      <c r="AL138" s="403"/>
      <c r="AM138" s="403"/>
      <c r="AN138" s="403"/>
      <c r="AO138" s="403"/>
      <c r="AP138" s="403"/>
      <c r="AQ138" s="403"/>
      <c r="AR138" s="403"/>
      <c r="AS138" s="403"/>
      <c r="AT138" s="403"/>
      <c r="AU138" s="403"/>
      <c r="AV138" s="403"/>
      <c r="AW138" s="403"/>
      <c r="AX138" s="403"/>
      <c r="AY138" s="403"/>
      <c r="AZ138" s="403"/>
      <c r="BA138" s="403"/>
      <c r="BB138" s="403"/>
      <c r="BC138" s="403"/>
      <c r="BD138" s="403"/>
      <c r="BE138" s="403"/>
      <c r="BF138" s="403"/>
      <c r="BG138" s="403"/>
      <c r="BH138" s="403"/>
    </row>
    <row r="139" spans="1:60" ht="14.25" customHeight="1">
      <c r="A139" s="400" t="s">
        <v>134</v>
      </c>
      <c r="B139" s="400"/>
      <c r="C139" s="400"/>
      <c r="D139" s="400"/>
      <c r="E139" s="400"/>
      <c r="F139" s="400"/>
      <c r="G139" s="400"/>
      <c r="H139" s="400"/>
      <c r="I139" s="400"/>
      <c r="J139" s="400"/>
      <c r="K139" s="400"/>
      <c r="L139" s="400"/>
      <c r="M139" s="400"/>
      <c r="N139" s="400"/>
      <c r="O139" s="396"/>
      <c r="P139" s="400" t="s">
        <v>135</v>
      </c>
      <c r="Q139" s="400"/>
      <c r="R139" s="400"/>
      <c r="S139" s="400"/>
      <c r="T139" s="400"/>
      <c r="U139" s="400"/>
      <c r="V139" s="400"/>
      <c r="W139" s="400"/>
      <c r="X139" s="400"/>
      <c r="Y139" s="400"/>
      <c r="Z139" s="400"/>
      <c r="AA139" s="400"/>
      <c r="AB139" s="400"/>
      <c r="AC139" s="400"/>
      <c r="AD139" s="394"/>
      <c r="AE139" s="394"/>
      <c r="AF139" s="400" t="s">
        <v>134</v>
      </c>
      <c r="AG139" s="400"/>
      <c r="AH139" s="400"/>
      <c r="AI139" s="400"/>
      <c r="AJ139" s="400"/>
      <c r="AK139" s="400"/>
      <c r="AL139" s="400"/>
      <c r="AM139" s="400"/>
      <c r="AN139" s="400"/>
      <c r="AO139" s="400"/>
      <c r="AP139" s="400"/>
      <c r="AQ139" s="400"/>
      <c r="AR139" s="400"/>
      <c r="AS139" s="400"/>
      <c r="AT139" s="396"/>
      <c r="AU139" s="400" t="s">
        <v>135</v>
      </c>
      <c r="AV139" s="400"/>
      <c r="AW139" s="400"/>
      <c r="AX139" s="400"/>
      <c r="AY139" s="400"/>
      <c r="AZ139" s="400"/>
      <c r="BA139" s="400"/>
      <c r="BB139" s="400"/>
      <c r="BC139" s="400"/>
      <c r="BD139" s="400"/>
      <c r="BE139" s="400"/>
      <c r="BF139" s="400"/>
      <c r="BG139" s="400"/>
      <c r="BH139" s="400"/>
    </row>
    <row r="140" spans="1:60" ht="14.25" customHeight="1">
      <c r="A140" s="375"/>
      <c r="B140" s="376"/>
      <c r="C140" s="376"/>
      <c r="D140" s="376"/>
      <c r="E140" s="376"/>
      <c r="F140" s="376"/>
      <c r="G140" s="376"/>
      <c r="H140" s="376"/>
      <c r="I140" s="376"/>
      <c r="J140" s="376"/>
      <c r="K140" s="376"/>
      <c r="L140" s="376"/>
      <c r="M140" s="404"/>
      <c r="N140" s="405"/>
      <c r="O140" s="396"/>
      <c r="P140" s="400"/>
      <c r="Q140" s="400"/>
      <c r="R140" s="400"/>
      <c r="S140" s="400"/>
      <c r="T140" s="400"/>
      <c r="U140" s="400"/>
      <c r="V140" s="400"/>
      <c r="W140" s="400"/>
      <c r="X140" s="400"/>
      <c r="Y140" s="400"/>
      <c r="Z140" s="400"/>
      <c r="AA140" s="400"/>
      <c r="AB140" s="400"/>
      <c r="AC140" s="400"/>
      <c r="AD140" s="394"/>
      <c r="AE140" s="394"/>
      <c r="AF140" s="375"/>
      <c r="AG140" s="376"/>
      <c r="AH140" s="376"/>
      <c r="AI140" s="376"/>
      <c r="AJ140" s="376"/>
      <c r="AK140" s="376"/>
      <c r="AL140" s="376"/>
      <c r="AM140" s="376"/>
      <c r="AN140" s="376"/>
      <c r="AO140" s="376"/>
      <c r="AP140" s="376"/>
      <c r="AQ140" s="376"/>
      <c r="AR140" s="404"/>
      <c r="AS140" s="405"/>
      <c r="AT140" s="396"/>
      <c r="AU140" s="400"/>
      <c r="AV140" s="400"/>
      <c r="AW140" s="400"/>
      <c r="AX140" s="400"/>
      <c r="AY140" s="400"/>
      <c r="AZ140" s="400"/>
      <c r="BA140" s="400"/>
      <c r="BB140" s="400"/>
      <c r="BC140" s="400"/>
      <c r="BD140" s="400"/>
      <c r="BE140" s="400"/>
      <c r="BF140" s="400"/>
      <c r="BG140" s="400"/>
      <c r="BH140" s="400"/>
    </row>
    <row r="141" spans="1:60" ht="14.25" customHeight="1">
      <c r="A141" s="382"/>
      <c r="B141" s="383"/>
      <c r="C141" s="383"/>
      <c r="D141" s="383"/>
      <c r="E141" s="383"/>
      <c r="F141" s="383"/>
      <c r="G141" s="383"/>
      <c r="H141" s="383"/>
      <c r="I141" s="383"/>
      <c r="J141" s="383"/>
      <c r="K141" s="383"/>
      <c r="L141" s="383"/>
      <c r="M141" s="403" t="s">
        <v>136</v>
      </c>
      <c r="N141" s="406"/>
      <c r="O141" s="396"/>
      <c r="P141" s="400"/>
      <c r="Q141" s="400"/>
      <c r="R141" s="400"/>
      <c r="S141" s="400"/>
      <c r="T141" s="400"/>
      <c r="U141" s="400"/>
      <c r="V141" s="400"/>
      <c r="W141" s="400"/>
      <c r="X141" s="400"/>
      <c r="Y141" s="400"/>
      <c r="Z141" s="400"/>
      <c r="AA141" s="400"/>
      <c r="AB141" s="400"/>
      <c r="AC141" s="400"/>
      <c r="AD141" s="394"/>
      <c r="AE141" s="394"/>
      <c r="AF141" s="382"/>
      <c r="AG141" s="383"/>
      <c r="AH141" s="383"/>
      <c r="AI141" s="383"/>
      <c r="AJ141" s="383"/>
      <c r="AK141" s="383"/>
      <c r="AL141" s="383"/>
      <c r="AM141" s="383"/>
      <c r="AN141" s="383"/>
      <c r="AO141" s="383"/>
      <c r="AP141" s="383"/>
      <c r="AQ141" s="383"/>
      <c r="AR141" s="403" t="s">
        <v>136</v>
      </c>
      <c r="AS141" s="406"/>
      <c r="AT141" s="396"/>
      <c r="AU141" s="400"/>
      <c r="AV141" s="400"/>
      <c r="AW141" s="400"/>
      <c r="AX141" s="400"/>
      <c r="AY141" s="400"/>
      <c r="AZ141" s="400"/>
      <c r="BA141" s="400"/>
      <c r="BB141" s="400"/>
      <c r="BC141" s="400"/>
      <c r="BD141" s="400"/>
      <c r="BE141" s="400"/>
      <c r="BF141" s="400"/>
      <c r="BG141" s="400"/>
      <c r="BH141" s="400"/>
    </row>
    <row r="142" spans="1:60" ht="14.25" customHeight="1">
      <c r="A142" s="388"/>
      <c r="B142" s="389"/>
      <c r="C142" s="389"/>
      <c r="D142" s="389"/>
      <c r="E142" s="389"/>
      <c r="F142" s="389"/>
      <c r="G142" s="389"/>
      <c r="H142" s="389"/>
      <c r="I142" s="389"/>
      <c r="J142" s="389"/>
      <c r="K142" s="389"/>
      <c r="L142" s="389"/>
      <c r="M142" s="407" t="s">
        <v>137</v>
      </c>
      <c r="N142" s="408"/>
      <c r="O142" s="396"/>
      <c r="P142" s="400"/>
      <c r="Q142" s="400"/>
      <c r="R142" s="400"/>
      <c r="S142" s="400"/>
      <c r="T142" s="400"/>
      <c r="U142" s="400"/>
      <c r="V142" s="400"/>
      <c r="W142" s="400"/>
      <c r="X142" s="400"/>
      <c r="Y142" s="400"/>
      <c r="Z142" s="400"/>
      <c r="AA142" s="400"/>
      <c r="AB142" s="400"/>
      <c r="AC142" s="400"/>
      <c r="AD142" s="394"/>
      <c r="AE142" s="394"/>
      <c r="AF142" s="388"/>
      <c r="AG142" s="389"/>
      <c r="AH142" s="389"/>
      <c r="AI142" s="389"/>
      <c r="AJ142" s="389"/>
      <c r="AK142" s="389"/>
      <c r="AL142" s="389"/>
      <c r="AM142" s="389"/>
      <c r="AN142" s="389"/>
      <c r="AO142" s="389"/>
      <c r="AP142" s="389"/>
      <c r="AQ142" s="389"/>
      <c r="AR142" s="407" t="s">
        <v>137</v>
      </c>
      <c r="AS142" s="408"/>
      <c r="AT142" s="396"/>
      <c r="AU142" s="400"/>
      <c r="AV142" s="400"/>
      <c r="AW142" s="400"/>
      <c r="AX142" s="400"/>
      <c r="AY142" s="400"/>
      <c r="AZ142" s="400"/>
      <c r="BA142" s="400"/>
      <c r="BB142" s="400"/>
      <c r="BC142" s="400"/>
      <c r="BD142" s="400"/>
      <c r="BE142" s="400"/>
      <c r="BF142" s="400"/>
      <c r="BG142" s="400"/>
      <c r="BH142" s="400"/>
    </row>
    <row r="143" spans="1:60" ht="14.25" customHeight="1">
      <c r="A143" s="409" t="s">
        <v>138</v>
      </c>
      <c r="B143" s="409"/>
      <c r="C143" s="409"/>
      <c r="D143" s="409"/>
      <c r="E143" s="409"/>
      <c r="F143" s="409"/>
      <c r="G143" s="409"/>
      <c r="H143" s="409"/>
      <c r="I143" s="409"/>
      <c r="J143" s="409"/>
      <c r="K143" s="409"/>
      <c r="L143" s="409"/>
      <c r="M143" s="410" t="s">
        <v>139</v>
      </c>
      <c r="N143" s="410"/>
      <c r="O143" s="410"/>
      <c r="P143" s="410"/>
      <c r="Q143" s="410"/>
      <c r="R143" s="396"/>
      <c r="S143" s="396"/>
      <c r="T143" s="396"/>
      <c r="U143" s="396"/>
      <c r="V143" s="396"/>
      <c r="W143" s="396"/>
      <c r="X143" s="396"/>
      <c r="Y143" s="396"/>
      <c r="Z143" s="396"/>
      <c r="AA143" s="396"/>
      <c r="AB143" s="396"/>
      <c r="AC143" s="396"/>
      <c r="AD143" s="396"/>
      <c r="AE143" s="396"/>
      <c r="AF143" s="409" t="s">
        <v>138</v>
      </c>
      <c r="AG143" s="409"/>
      <c r="AH143" s="409"/>
      <c r="AI143" s="409"/>
      <c r="AJ143" s="409"/>
      <c r="AK143" s="409"/>
      <c r="AL143" s="409"/>
      <c r="AM143" s="409"/>
      <c r="AN143" s="409"/>
      <c r="AO143" s="409"/>
      <c r="AP143" s="409"/>
      <c r="AQ143" s="409"/>
      <c r="AR143" s="410" t="s">
        <v>139</v>
      </c>
      <c r="AS143" s="410"/>
      <c r="AT143" s="410"/>
      <c r="AU143" s="410"/>
      <c r="AV143" s="410"/>
      <c r="AW143" s="396"/>
      <c r="AX143" s="396"/>
      <c r="AY143" s="396"/>
      <c r="AZ143" s="396"/>
      <c r="BA143" s="396"/>
      <c r="BB143" s="396"/>
      <c r="BC143" s="396"/>
      <c r="BD143" s="396"/>
      <c r="BE143" s="396"/>
      <c r="BF143" s="396"/>
      <c r="BG143" s="396"/>
      <c r="BH143" s="396"/>
    </row>
    <row r="144" spans="1:60" ht="14.25" customHeight="1">
      <c r="A144" s="409"/>
      <c r="B144" s="409"/>
      <c r="C144" s="409"/>
      <c r="D144" s="409"/>
      <c r="E144" s="409"/>
      <c r="F144" s="409"/>
      <c r="G144" s="409"/>
      <c r="H144" s="409"/>
      <c r="I144" s="409"/>
      <c r="J144" s="409"/>
      <c r="K144" s="409"/>
      <c r="L144" s="409"/>
      <c r="M144" s="410"/>
      <c r="N144" s="410"/>
      <c r="O144" s="410"/>
      <c r="P144" s="410"/>
      <c r="Q144" s="410"/>
      <c r="R144" s="411"/>
      <c r="S144" s="412"/>
      <c r="T144" s="411"/>
      <c r="U144" s="411"/>
      <c r="V144" s="411"/>
      <c r="W144" s="411"/>
      <c r="X144" s="411"/>
      <c r="Y144" s="411"/>
      <c r="Z144" s="411"/>
      <c r="AA144" s="411"/>
      <c r="AB144" s="411"/>
      <c r="AC144" s="411"/>
      <c r="AD144" s="396"/>
      <c r="AE144" s="420"/>
      <c r="AF144" s="409"/>
      <c r="AG144" s="409"/>
      <c r="AH144" s="409"/>
      <c r="AI144" s="409"/>
      <c r="AJ144" s="409"/>
      <c r="AK144" s="409"/>
      <c r="AL144" s="409"/>
      <c r="AM144" s="409"/>
      <c r="AN144" s="409"/>
      <c r="AO144" s="409"/>
      <c r="AP144" s="409"/>
      <c r="AQ144" s="409"/>
      <c r="AR144" s="410"/>
      <c r="AS144" s="410"/>
      <c r="AT144" s="410"/>
      <c r="AU144" s="410"/>
      <c r="AV144" s="410"/>
      <c r="AW144" s="411"/>
      <c r="AX144" s="412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411"/>
    </row>
  </sheetData>
  <mergeCells count="336">
    <mergeCell ref="A143:L144"/>
    <mergeCell ref="M143:Q144"/>
    <mergeCell ref="AF143:AQ144"/>
    <mergeCell ref="AR143:AV144"/>
    <mergeCell ref="A140:L142"/>
    <mergeCell ref="P140:AC142"/>
    <mergeCell ref="AF140:AQ142"/>
    <mergeCell ref="AU140:BH142"/>
    <mergeCell ref="M141:N141"/>
    <mergeCell ref="AR141:AS141"/>
    <mergeCell ref="M142:N142"/>
    <mergeCell ref="AR142:AS142"/>
    <mergeCell ref="L137:R137"/>
    <mergeCell ref="AQ137:AW137"/>
    <mergeCell ref="A138:AC138"/>
    <mergeCell ref="AF138:BH138"/>
    <mergeCell ref="A139:N139"/>
    <mergeCell ref="P139:AC139"/>
    <mergeCell ref="AF139:AS139"/>
    <mergeCell ref="AU139:BH139"/>
    <mergeCell ref="AU132:AW133"/>
    <mergeCell ref="AX132:BH133"/>
    <mergeCell ref="A134:C136"/>
    <mergeCell ref="D134:N136"/>
    <mergeCell ref="P134:R136"/>
    <mergeCell ref="S134:AC136"/>
    <mergeCell ref="AF134:AH136"/>
    <mergeCell ref="AI134:AS136"/>
    <mergeCell ref="AU134:AW136"/>
    <mergeCell ref="AX134:BH136"/>
    <mergeCell ref="A132:C133"/>
    <mergeCell ref="D132:N133"/>
    <mergeCell ref="P132:R133"/>
    <mergeCell ref="S132:AC133"/>
    <mergeCell ref="AF132:AH133"/>
    <mergeCell ref="AI132:AS133"/>
    <mergeCell ref="A126:C128"/>
    <mergeCell ref="D126:AC128"/>
    <mergeCell ref="AF126:AH128"/>
    <mergeCell ref="AI126:BH128"/>
    <mergeCell ref="A130:N131"/>
    <mergeCell ref="P130:AC131"/>
    <mergeCell ref="AF130:AS131"/>
    <mergeCell ref="AU130:BH131"/>
    <mergeCell ref="AY122:BH123"/>
    <mergeCell ref="A124:M125"/>
    <mergeCell ref="N124:P125"/>
    <mergeCell ref="Q124:AC125"/>
    <mergeCell ref="AF124:AR125"/>
    <mergeCell ref="AS124:AU125"/>
    <mergeCell ref="AV124:BH125"/>
    <mergeCell ref="A118:L119"/>
    <mergeCell ref="M118:Q119"/>
    <mergeCell ref="AF118:AQ119"/>
    <mergeCell ref="AR118:AV119"/>
    <mergeCell ref="A122:J123"/>
    <mergeCell ref="K122:S123"/>
    <mergeCell ref="T122:AC123"/>
    <mergeCell ref="AF122:AO123"/>
    <mergeCell ref="AP122:AX123"/>
    <mergeCell ref="A115:L117"/>
    <mergeCell ref="P115:AC117"/>
    <mergeCell ref="AF115:AQ117"/>
    <mergeCell ref="AU115:BH117"/>
    <mergeCell ref="M116:N116"/>
    <mergeCell ref="AR116:AS116"/>
    <mergeCell ref="M117:N117"/>
    <mergeCell ref="AR117:AS117"/>
    <mergeCell ref="L112:R112"/>
    <mergeCell ref="AQ112:AW112"/>
    <mergeCell ref="A113:AC113"/>
    <mergeCell ref="AF113:BH113"/>
    <mergeCell ref="A114:N114"/>
    <mergeCell ref="P114:AC114"/>
    <mergeCell ref="AF114:AS114"/>
    <mergeCell ref="AU114:BH114"/>
    <mergeCell ref="AU107:AW108"/>
    <mergeCell ref="AX107:BH108"/>
    <mergeCell ref="A109:C111"/>
    <mergeCell ref="D109:N111"/>
    <mergeCell ref="P109:R111"/>
    <mergeCell ref="S109:AC111"/>
    <mergeCell ref="AF109:AH111"/>
    <mergeCell ref="AI109:AS111"/>
    <mergeCell ref="AU109:AW111"/>
    <mergeCell ref="AX109:BH111"/>
    <mergeCell ref="A107:C108"/>
    <mergeCell ref="D107:N108"/>
    <mergeCell ref="P107:R108"/>
    <mergeCell ref="S107:AC108"/>
    <mergeCell ref="AF107:AH108"/>
    <mergeCell ref="AI107:AS108"/>
    <mergeCell ref="A101:C103"/>
    <mergeCell ref="D101:AC103"/>
    <mergeCell ref="AF101:AH103"/>
    <mergeCell ref="AI101:BH103"/>
    <mergeCell ref="A105:N106"/>
    <mergeCell ref="P105:AC106"/>
    <mergeCell ref="AF105:AS106"/>
    <mergeCell ref="AU105:BH106"/>
    <mergeCell ref="AY97:BH98"/>
    <mergeCell ref="A99:M100"/>
    <mergeCell ref="N99:P100"/>
    <mergeCell ref="Q99:AC100"/>
    <mergeCell ref="AF99:AR100"/>
    <mergeCell ref="AS99:AU100"/>
    <mergeCell ref="AV99:BH100"/>
    <mergeCell ref="A95:L96"/>
    <mergeCell ref="M95:Q96"/>
    <mergeCell ref="AF95:AQ96"/>
    <mergeCell ref="AR95:AV96"/>
    <mergeCell ref="A97:J98"/>
    <mergeCell ref="K97:S98"/>
    <mergeCell ref="T97:AC98"/>
    <mergeCell ref="AF97:AO98"/>
    <mergeCell ref="AP97:AX98"/>
    <mergeCell ref="A92:L94"/>
    <mergeCell ref="P92:AC94"/>
    <mergeCell ref="AF92:AQ94"/>
    <mergeCell ref="AU92:BH94"/>
    <mergeCell ref="M93:N93"/>
    <mergeCell ref="AR93:AS93"/>
    <mergeCell ref="M94:N94"/>
    <mergeCell ref="AR94:AS94"/>
    <mergeCell ref="L89:R89"/>
    <mergeCell ref="AQ89:AW89"/>
    <mergeCell ref="A90:AC90"/>
    <mergeCell ref="AF90:BH90"/>
    <mergeCell ref="A91:N91"/>
    <mergeCell ref="P91:AC91"/>
    <mergeCell ref="AF91:AS91"/>
    <mergeCell ref="AU91:BH91"/>
    <mergeCell ref="AU84:AW85"/>
    <mergeCell ref="AX84:BH85"/>
    <mergeCell ref="A86:C88"/>
    <mergeCell ref="D86:N88"/>
    <mergeCell ref="P86:R88"/>
    <mergeCell ref="S86:AC88"/>
    <mergeCell ref="AF86:AH88"/>
    <mergeCell ref="AI86:AS88"/>
    <mergeCell ref="AU86:AW88"/>
    <mergeCell ref="AX86:BH88"/>
    <mergeCell ref="A84:C85"/>
    <mergeCell ref="D84:N85"/>
    <mergeCell ref="P84:R85"/>
    <mergeCell ref="S84:AC85"/>
    <mergeCell ref="AF84:AH85"/>
    <mergeCell ref="AI84:AS85"/>
    <mergeCell ref="A78:C80"/>
    <mergeCell ref="D78:AC80"/>
    <mergeCell ref="AF78:AH80"/>
    <mergeCell ref="AI78:BH80"/>
    <mergeCell ref="A82:N83"/>
    <mergeCell ref="P82:AC83"/>
    <mergeCell ref="AF82:AS83"/>
    <mergeCell ref="AU82:BH83"/>
    <mergeCell ref="AY74:BH75"/>
    <mergeCell ref="A76:M77"/>
    <mergeCell ref="N76:P77"/>
    <mergeCell ref="Q76:AC77"/>
    <mergeCell ref="AF76:AR77"/>
    <mergeCell ref="AS76:AU77"/>
    <mergeCell ref="AV76:BH77"/>
    <mergeCell ref="A70:L71"/>
    <mergeCell ref="M70:Q71"/>
    <mergeCell ref="AF70:AQ71"/>
    <mergeCell ref="AR70:AV71"/>
    <mergeCell ref="A74:J75"/>
    <mergeCell ref="K74:S75"/>
    <mergeCell ref="T74:AC75"/>
    <mergeCell ref="AF74:AO75"/>
    <mergeCell ref="AP74:AX75"/>
    <mergeCell ref="A67:L69"/>
    <mergeCell ref="P67:AC69"/>
    <mergeCell ref="AF67:AQ69"/>
    <mergeCell ref="AU67:BH69"/>
    <mergeCell ref="M68:N68"/>
    <mergeCell ref="AR68:AS68"/>
    <mergeCell ref="M69:N69"/>
    <mergeCell ref="AR69:AS69"/>
    <mergeCell ref="L64:R64"/>
    <mergeCell ref="AQ64:AW64"/>
    <mergeCell ref="A65:AC65"/>
    <mergeCell ref="AF65:BH65"/>
    <mergeCell ref="A66:N66"/>
    <mergeCell ref="P66:AC66"/>
    <mergeCell ref="AF66:AS66"/>
    <mergeCell ref="AU66:BH66"/>
    <mergeCell ref="AU59:AW60"/>
    <mergeCell ref="AX59:BH60"/>
    <mergeCell ref="A61:C63"/>
    <mergeCell ref="D61:N63"/>
    <mergeCell ref="P61:R63"/>
    <mergeCell ref="S61:AC63"/>
    <mergeCell ref="AF61:AH63"/>
    <mergeCell ref="AI61:AS63"/>
    <mergeCell ref="AU61:AW63"/>
    <mergeCell ref="AX61:BH63"/>
    <mergeCell ref="A59:C60"/>
    <mergeCell ref="D59:N60"/>
    <mergeCell ref="P59:R60"/>
    <mergeCell ref="S59:AC60"/>
    <mergeCell ref="AF59:AH60"/>
    <mergeCell ref="AI59:AS60"/>
    <mergeCell ref="A53:C55"/>
    <mergeCell ref="D53:AC55"/>
    <mergeCell ref="AF53:AH55"/>
    <mergeCell ref="AI53:BH55"/>
    <mergeCell ref="A57:N58"/>
    <mergeCell ref="P57:AC58"/>
    <mergeCell ref="AF57:AS58"/>
    <mergeCell ref="AU57:BH58"/>
    <mergeCell ref="AY49:BH50"/>
    <mergeCell ref="A51:M52"/>
    <mergeCell ref="N51:P52"/>
    <mergeCell ref="Q51:AC52"/>
    <mergeCell ref="AF51:AR52"/>
    <mergeCell ref="AS51:AU52"/>
    <mergeCell ref="AV51:BH52"/>
    <mergeCell ref="A47:L48"/>
    <mergeCell ref="M47:Q48"/>
    <mergeCell ref="AF47:AQ48"/>
    <mergeCell ref="AR47:AV48"/>
    <mergeCell ref="A49:J50"/>
    <mergeCell ref="K49:S50"/>
    <mergeCell ref="T49:AC50"/>
    <mergeCell ref="AF49:AO50"/>
    <mergeCell ref="AP49:AX50"/>
    <mergeCell ref="A44:L46"/>
    <mergeCell ref="P44:AC46"/>
    <mergeCell ref="AF44:AQ46"/>
    <mergeCell ref="AU44:BH46"/>
    <mergeCell ref="M45:N45"/>
    <mergeCell ref="AR45:AS45"/>
    <mergeCell ref="M46:N46"/>
    <mergeCell ref="AR46:AS46"/>
    <mergeCell ref="L41:R41"/>
    <mergeCell ref="AQ41:AW41"/>
    <mergeCell ref="A42:AC42"/>
    <mergeCell ref="AF42:BH42"/>
    <mergeCell ref="A43:N43"/>
    <mergeCell ref="P43:AC43"/>
    <mergeCell ref="AF43:AS43"/>
    <mergeCell ref="AU43:BH43"/>
    <mergeCell ref="AU36:AW37"/>
    <mergeCell ref="AX36:BH37"/>
    <mergeCell ref="A38:C40"/>
    <mergeCell ref="D38:N40"/>
    <mergeCell ref="P38:R40"/>
    <mergeCell ref="S38:AC40"/>
    <mergeCell ref="AF38:AH40"/>
    <mergeCell ref="AI38:AS40"/>
    <mergeCell ref="AU38:AW40"/>
    <mergeCell ref="AX38:BH40"/>
    <mergeCell ref="A36:C37"/>
    <mergeCell ref="D36:N37"/>
    <mergeCell ref="P36:R37"/>
    <mergeCell ref="S36:AC37"/>
    <mergeCell ref="AF36:AH37"/>
    <mergeCell ref="AI36:AS37"/>
    <mergeCell ref="A30:C32"/>
    <mergeCell ref="D30:AC32"/>
    <mergeCell ref="AF30:AH32"/>
    <mergeCell ref="AI30:BH32"/>
    <mergeCell ref="A34:N35"/>
    <mergeCell ref="P34:AC35"/>
    <mergeCell ref="AF34:AS35"/>
    <mergeCell ref="AU34:BH35"/>
    <mergeCell ref="AY26:BH27"/>
    <mergeCell ref="A28:M29"/>
    <mergeCell ref="N28:P29"/>
    <mergeCell ref="Q28:AC29"/>
    <mergeCell ref="AF28:AR29"/>
    <mergeCell ref="AS28:AU29"/>
    <mergeCell ref="AV28:BH29"/>
    <mergeCell ref="A22:L23"/>
    <mergeCell ref="M22:Q23"/>
    <mergeCell ref="AF22:AQ23"/>
    <mergeCell ref="AR22:AV23"/>
    <mergeCell ref="A26:J27"/>
    <mergeCell ref="K26:S27"/>
    <mergeCell ref="T26:AC27"/>
    <mergeCell ref="AF26:AO27"/>
    <mergeCell ref="AP26:AX27"/>
    <mergeCell ref="A19:L21"/>
    <mergeCell ref="P19:AC21"/>
    <mergeCell ref="AF19:AQ21"/>
    <mergeCell ref="AU19:BH21"/>
    <mergeCell ref="M20:N20"/>
    <mergeCell ref="AR20:AS20"/>
    <mergeCell ref="M21:N21"/>
    <mergeCell ref="AR21:AS21"/>
    <mergeCell ref="L16:R16"/>
    <mergeCell ref="AQ16:AW16"/>
    <mergeCell ref="A17:AC17"/>
    <mergeCell ref="AF17:BH17"/>
    <mergeCell ref="A18:N18"/>
    <mergeCell ref="P18:AC18"/>
    <mergeCell ref="AF18:AS18"/>
    <mergeCell ref="AU18:BH18"/>
    <mergeCell ref="AU11:AW12"/>
    <mergeCell ref="AX11:BH12"/>
    <mergeCell ref="A13:C15"/>
    <mergeCell ref="D13:N15"/>
    <mergeCell ref="P13:R15"/>
    <mergeCell ref="S13:AC15"/>
    <mergeCell ref="AF13:AH15"/>
    <mergeCell ref="AI13:AS15"/>
    <mergeCell ref="AU13:AW15"/>
    <mergeCell ref="AX13:BH15"/>
    <mergeCell ref="A11:C12"/>
    <mergeCell ref="D11:N12"/>
    <mergeCell ref="P11:R12"/>
    <mergeCell ref="S11:AC12"/>
    <mergeCell ref="AF11:AH12"/>
    <mergeCell ref="AI11:AS12"/>
    <mergeCell ref="A5:C7"/>
    <mergeCell ref="D5:AC7"/>
    <mergeCell ref="AF5:AH7"/>
    <mergeCell ref="AI5:BH7"/>
    <mergeCell ref="A9:N10"/>
    <mergeCell ref="P9:AC10"/>
    <mergeCell ref="AF9:AS10"/>
    <mergeCell ref="AU9:BH10"/>
    <mergeCell ref="A3:M4"/>
    <mergeCell ref="N3:P4"/>
    <mergeCell ref="Q3:AC4"/>
    <mergeCell ref="AF3:AR4"/>
    <mergeCell ref="AS3:AU4"/>
    <mergeCell ref="AV3:BH4"/>
    <mergeCell ref="A1:J2"/>
    <mergeCell ref="K1:S2"/>
    <mergeCell ref="T1:AC2"/>
    <mergeCell ref="AF1:AO2"/>
    <mergeCell ref="AP1:AX2"/>
    <mergeCell ref="AY1:BH2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scale="86" orientation="landscape" r:id="rId1"/>
  <rowBreaks count="2" manualBreakCount="2">
    <brk id="48" max="16383" man="1"/>
    <brk id="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7"/>
  <sheetViews>
    <sheetView zoomScaleNormal="100" workbookViewId="0">
      <selection sqref="A1:Z1"/>
    </sheetView>
  </sheetViews>
  <sheetFormatPr defaultRowHeight="13.5"/>
  <cols>
    <col min="1" max="35" width="2.75" customWidth="1"/>
    <col min="36" max="37" width="10.625" style="1" customWidth="1"/>
    <col min="38" max="60" width="5.625" customWidth="1"/>
  </cols>
  <sheetData>
    <row r="1" spans="1:37" ht="35.1" customHeight="1">
      <c r="A1" s="202" t="s">
        <v>84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3">
        <v>45000</v>
      </c>
      <c r="AB1" s="203"/>
      <c r="AC1" s="203"/>
      <c r="AD1" s="203"/>
      <c r="AE1" s="203"/>
      <c r="AF1" s="203"/>
      <c r="AG1" s="203"/>
      <c r="AH1" s="201" t="s">
        <v>1</v>
      </c>
      <c r="AI1" s="201"/>
      <c r="AJ1" s="201"/>
      <c r="AK1" s="201"/>
    </row>
    <row r="2" spans="1:37" s="1" customFormat="1" ht="24.95" customHeight="1">
      <c r="A2" s="139" t="s">
        <v>23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6"/>
      <c r="P2" s="137" t="s">
        <v>30</v>
      </c>
      <c r="Q2" s="137"/>
      <c r="R2" s="137"/>
      <c r="S2" s="5"/>
      <c r="T2" s="137" t="s">
        <v>31</v>
      </c>
      <c r="U2" s="137"/>
      <c r="V2" s="137"/>
      <c r="W2" s="5"/>
      <c r="X2" s="137" t="s">
        <v>39</v>
      </c>
      <c r="Y2" s="137"/>
      <c r="Z2" s="137"/>
      <c r="AA2" s="5"/>
      <c r="AB2" s="137" t="s">
        <v>40</v>
      </c>
      <c r="AC2" s="137"/>
      <c r="AD2" s="137"/>
      <c r="AE2" s="5" t="s">
        <v>41</v>
      </c>
      <c r="AF2" s="5" t="s">
        <v>42</v>
      </c>
      <c r="AG2" s="5" t="s">
        <v>43</v>
      </c>
      <c r="AH2" s="5" t="s">
        <v>44</v>
      </c>
      <c r="AI2" s="13" t="s">
        <v>45</v>
      </c>
      <c r="AJ2" s="43"/>
      <c r="AK2" s="38"/>
    </row>
    <row r="3" spans="1:37" ht="20.100000000000001" customHeight="1">
      <c r="A3" s="135" t="s">
        <v>2</v>
      </c>
      <c r="B3" s="129"/>
      <c r="C3" s="129"/>
      <c r="D3" s="129"/>
      <c r="E3" s="176" t="s">
        <v>82</v>
      </c>
      <c r="F3" s="176"/>
      <c r="G3" s="176"/>
      <c r="H3" s="129"/>
      <c r="I3" s="129"/>
      <c r="J3" s="129"/>
      <c r="K3" s="3" t="s">
        <v>16</v>
      </c>
      <c r="L3" s="129"/>
      <c r="M3" s="129"/>
      <c r="N3" s="129"/>
      <c r="O3" s="3" t="s">
        <v>27</v>
      </c>
      <c r="P3" s="9" t="s">
        <v>28</v>
      </c>
      <c r="Q3" s="3"/>
      <c r="R3" s="4" t="s">
        <v>17</v>
      </c>
      <c r="S3" s="135" t="s">
        <v>13</v>
      </c>
      <c r="T3" s="129"/>
      <c r="U3" s="129"/>
      <c r="V3" s="136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49"/>
      <c r="AK3" s="50"/>
    </row>
    <row r="4" spans="1:37" ht="20.100000000000001" customHeight="1">
      <c r="A4" s="135" t="s">
        <v>3</v>
      </c>
      <c r="B4" s="129"/>
      <c r="C4" s="129"/>
      <c r="D4" s="136"/>
      <c r="E4" s="135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36"/>
      <c r="S4" s="135" t="s">
        <v>14</v>
      </c>
      <c r="T4" s="129"/>
      <c r="U4" s="129"/>
      <c r="V4" s="136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43"/>
      <c r="AK4" s="38"/>
    </row>
    <row r="5" spans="1:37" ht="20.100000000000001" customHeight="1">
      <c r="A5" s="135" t="s">
        <v>4</v>
      </c>
      <c r="B5" s="129"/>
      <c r="C5" s="129"/>
      <c r="D5" s="136"/>
      <c r="E5" s="135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36"/>
      <c r="S5" s="135" t="s">
        <v>66</v>
      </c>
      <c r="T5" s="129"/>
      <c r="U5" s="129"/>
      <c r="V5" s="136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49"/>
      <c r="AK5" s="50"/>
    </row>
    <row r="6" spans="1:37" ht="20.100000000000001" customHeight="1">
      <c r="A6" s="135" t="s">
        <v>67</v>
      </c>
      <c r="B6" s="129"/>
      <c r="C6" s="129"/>
      <c r="D6" s="136"/>
      <c r="E6" s="135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6"/>
      <c r="S6" s="135" t="s">
        <v>68</v>
      </c>
      <c r="T6" s="129"/>
      <c r="U6" s="129"/>
      <c r="V6" s="136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43"/>
      <c r="AK6" s="38"/>
    </row>
    <row r="7" spans="1:37" ht="20.100000000000001" customHeight="1">
      <c r="A7" s="135" t="s">
        <v>74</v>
      </c>
      <c r="B7" s="129"/>
      <c r="C7" s="129"/>
      <c r="D7" s="136"/>
      <c r="E7" s="135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36"/>
      <c r="S7" s="142"/>
      <c r="T7" s="143"/>
      <c r="U7" s="143"/>
      <c r="V7" s="144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41"/>
      <c r="AK7" s="42"/>
    </row>
    <row r="8" spans="1:37" ht="20.100000000000001" customHeight="1">
      <c r="A8" s="105" t="s">
        <v>5</v>
      </c>
      <c r="B8" s="107"/>
      <c r="C8" s="107"/>
      <c r="D8" s="154"/>
      <c r="E8" s="135" t="s">
        <v>21</v>
      </c>
      <c r="F8" s="129"/>
      <c r="G8" s="129"/>
      <c r="H8" s="136"/>
      <c r="I8" s="135" t="s">
        <v>10</v>
      </c>
      <c r="J8" s="129"/>
      <c r="K8" s="129"/>
      <c r="L8" s="136"/>
      <c r="M8" s="135"/>
      <c r="N8" s="129"/>
      <c r="O8" s="3" t="s">
        <v>15</v>
      </c>
      <c r="P8" s="129"/>
      <c r="Q8" s="136"/>
      <c r="R8" s="135" t="s">
        <v>11</v>
      </c>
      <c r="S8" s="129"/>
      <c r="T8" s="129"/>
      <c r="U8" s="136"/>
      <c r="V8" s="135"/>
      <c r="W8" s="129"/>
      <c r="X8" s="3" t="s">
        <v>15</v>
      </c>
      <c r="Y8" s="129"/>
      <c r="Z8" s="136"/>
      <c r="AA8" s="135" t="s">
        <v>12</v>
      </c>
      <c r="AB8" s="129"/>
      <c r="AC8" s="129"/>
      <c r="AD8" s="136"/>
      <c r="AE8" s="135"/>
      <c r="AF8" s="129"/>
      <c r="AG8" s="3" t="s">
        <v>15</v>
      </c>
      <c r="AH8" s="129"/>
      <c r="AI8" s="136"/>
      <c r="AJ8" s="43"/>
      <c r="AK8" s="38"/>
    </row>
    <row r="9" spans="1:37" ht="20.100000000000001" customHeight="1">
      <c r="A9" s="106"/>
      <c r="B9" s="126"/>
      <c r="C9" s="126"/>
      <c r="D9" s="127"/>
      <c r="E9" s="135" t="s">
        <v>22</v>
      </c>
      <c r="F9" s="129"/>
      <c r="G9" s="129"/>
      <c r="H9" s="136"/>
      <c r="I9" s="135" t="s">
        <v>10</v>
      </c>
      <c r="J9" s="147"/>
      <c r="K9" s="147"/>
      <c r="L9" s="148"/>
      <c r="M9" s="149"/>
      <c r="N9" s="147"/>
      <c r="O9" s="7" t="s">
        <v>15</v>
      </c>
      <c r="P9" s="147"/>
      <c r="Q9" s="148"/>
      <c r="R9" s="149" t="s">
        <v>11</v>
      </c>
      <c r="S9" s="147"/>
      <c r="T9" s="147"/>
      <c r="U9" s="148"/>
      <c r="V9" s="149"/>
      <c r="W9" s="147"/>
      <c r="X9" s="7" t="s">
        <v>15</v>
      </c>
      <c r="Y9" s="147"/>
      <c r="Z9" s="148"/>
      <c r="AA9" s="149" t="s">
        <v>12</v>
      </c>
      <c r="AB9" s="147"/>
      <c r="AC9" s="147"/>
      <c r="AD9" s="148"/>
      <c r="AE9" s="149"/>
      <c r="AF9" s="147"/>
      <c r="AG9" s="7" t="s">
        <v>15</v>
      </c>
      <c r="AH9" s="147"/>
      <c r="AI9" s="148"/>
      <c r="AJ9" s="41"/>
      <c r="AK9" s="42"/>
    </row>
    <row r="10" spans="1:37" s="11" customFormat="1" ht="18" customHeight="1">
      <c r="A10" s="180" t="s">
        <v>47</v>
      </c>
      <c r="B10" s="180"/>
      <c r="C10" s="180"/>
      <c r="D10" s="180"/>
      <c r="E10" s="180"/>
      <c r="F10" s="180"/>
      <c r="G10" s="180"/>
      <c r="H10" s="180"/>
      <c r="I10" s="180"/>
      <c r="J10" s="163">
        <v>44998</v>
      </c>
      <c r="K10" s="164"/>
      <c r="L10" s="164"/>
      <c r="M10" s="164"/>
      <c r="N10" s="152" t="str">
        <f t="shared" ref="N10:N16" si="0">IF(J10="","",TEXT(J10,"(aaa)"))</f>
        <v>(月)</v>
      </c>
      <c r="O10" s="152"/>
      <c r="P10" s="152" t="s">
        <v>35</v>
      </c>
      <c r="Q10" s="152"/>
      <c r="R10" s="164">
        <v>45000</v>
      </c>
      <c r="S10" s="164"/>
      <c r="T10" s="164"/>
      <c r="U10" s="164"/>
      <c r="V10" s="152" t="str">
        <f t="shared" ref="V10:V16" si="1">IF(R10="","",TEXT(R10,"(aaa)"))</f>
        <v>(水)</v>
      </c>
      <c r="W10" s="152"/>
      <c r="X10" s="72"/>
      <c r="Y10" s="165">
        <v>0.75</v>
      </c>
      <c r="Z10" s="165"/>
      <c r="AA10" s="165"/>
      <c r="AB10" s="152" t="s">
        <v>46</v>
      </c>
      <c r="AC10" s="152"/>
      <c r="AD10" s="72" t="s">
        <v>56</v>
      </c>
      <c r="AE10" s="72" t="s">
        <v>58</v>
      </c>
      <c r="AF10" s="73"/>
      <c r="AG10" s="73"/>
      <c r="AH10" s="73"/>
      <c r="AI10" s="73" t="s">
        <v>57</v>
      </c>
      <c r="AJ10" s="74"/>
      <c r="AK10" s="75"/>
    </row>
    <row r="11" spans="1:37" s="11" customFormat="1" ht="18" customHeight="1">
      <c r="A11" s="153" t="s">
        <v>33</v>
      </c>
      <c r="B11" s="153"/>
      <c r="C11" s="153"/>
      <c r="D11" s="153"/>
      <c r="E11" s="153"/>
      <c r="F11" s="153"/>
      <c r="G11" s="153"/>
      <c r="H11" s="153"/>
      <c r="I11" s="153"/>
      <c r="J11" s="150">
        <v>45019</v>
      </c>
      <c r="K11" s="151"/>
      <c r="L11" s="151"/>
      <c r="M11" s="151"/>
      <c r="N11" s="146" t="str">
        <f t="shared" si="0"/>
        <v>(月)</v>
      </c>
      <c r="O11" s="146"/>
      <c r="P11" s="146" t="s">
        <v>35</v>
      </c>
      <c r="Q11" s="146"/>
      <c r="R11" s="151">
        <v>45026</v>
      </c>
      <c r="S11" s="151"/>
      <c r="T11" s="151"/>
      <c r="U11" s="151"/>
      <c r="V11" s="146" t="str">
        <f t="shared" si="1"/>
        <v>(月)</v>
      </c>
      <c r="W11" s="146"/>
      <c r="X11" s="72"/>
      <c r="Y11" s="165">
        <v>0.75</v>
      </c>
      <c r="Z11" s="165"/>
      <c r="AA11" s="165"/>
      <c r="AB11" s="152" t="s">
        <v>46</v>
      </c>
      <c r="AC11" s="152"/>
      <c r="AD11" s="72" t="s">
        <v>56</v>
      </c>
      <c r="AE11" s="72" t="s">
        <v>59</v>
      </c>
      <c r="AF11" s="73"/>
      <c r="AG11" s="73"/>
      <c r="AH11" s="73"/>
      <c r="AI11" s="73" t="s">
        <v>57</v>
      </c>
      <c r="AJ11" s="74"/>
      <c r="AK11" s="75"/>
    </row>
    <row r="12" spans="1:37" s="16" customFormat="1" ht="18" customHeight="1">
      <c r="A12" s="153" t="s">
        <v>34</v>
      </c>
      <c r="B12" s="153"/>
      <c r="C12" s="153"/>
      <c r="D12" s="153"/>
      <c r="E12" s="153"/>
      <c r="F12" s="153"/>
      <c r="G12" s="153"/>
      <c r="H12" s="153"/>
      <c r="I12" s="153"/>
      <c r="J12" s="150">
        <v>45040</v>
      </c>
      <c r="K12" s="151"/>
      <c r="L12" s="151"/>
      <c r="M12" s="151"/>
      <c r="N12" s="146" t="str">
        <f t="shared" si="0"/>
        <v>(月)</v>
      </c>
      <c r="O12" s="146"/>
      <c r="P12" s="146" t="s">
        <v>35</v>
      </c>
      <c r="Q12" s="146"/>
      <c r="R12" s="151">
        <v>45042</v>
      </c>
      <c r="S12" s="151"/>
      <c r="T12" s="151"/>
      <c r="U12" s="151"/>
      <c r="V12" s="146" t="str">
        <f t="shared" si="1"/>
        <v>(水)</v>
      </c>
      <c r="W12" s="146"/>
      <c r="X12" s="76"/>
      <c r="Y12" s="174">
        <v>0.75</v>
      </c>
      <c r="Z12" s="174"/>
      <c r="AA12" s="174"/>
      <c r="AB12" s="146" t="s">
        <v>36</v>
      </c>
      <c r="AC12" s="146"/>
      <c r="AD12" s="72"/>
      <c r="AE12" s="72"/>
      <c r="AF12" s="73"/>
      <c r="AG12" s="73"/>
      <c r="AH12" s="73"/>
      <c r="AI12" s="73"/>
      <c r="AJ12" s="77"/>
      <c r="AK12" s="78"/>
    </row>
    <row r="13" spans="1:37" s="11" customFormat="1" ht="18" customHeight="1">
      <c r="A13" s="177" t="s">
        <v>37</v>
      </c>
      <c r="B13" s="177"/>
      <c r="C13" s="177"/>
      <c r="D13" s="177"/>
      <c r="E13" s="177"/>
      <c r="F13" s="177"/>
      <c r="G13" s="177"/>
      <c r="H13" s="177"/>
      <c r="I13" s="177"/>
      <c r="J13" s="163">
        <v>45096</v>
      </c>
      <c r="K13" s="164"/>
      <c r="L13" s="164"/>
      <c r="M13" s="164"/>
      <c r="N13" s="152" t="str">
        <f t="shared" si="0"/>
        <v>(月)</v>
      </c>
      <c r="O13" s="152"/>
      <c r="P13" s="152" t="s">
        <v>35</v>
      </c>
      <c r="Q13" s="152"/>
      <c r="R13" s="164">
        <v>45098</v>
      </c>
      <c r="S13" s="164"/>
      <c r="T13" s="164"/>
      <c r="U13" s="164"/>
      <c r="V13" s="152" t="str">
        <f t="shared" si="1"/>
        <v>(水)</v>
      </c>
      <c r="W13" s="152"/>
      <c r="X13" s="72"/>
      <c r="Y13" s="165">
        <v>0.75</v>
      </c>
      <c r="Z13" s="165"/>
      <c r="AA13" s="165"/>
      <c r="AB13" s="152" t="s">
        <v>46</v>
      </c>
      <c r="AC13" s="152"/>
      <c r="AD13" s="72"/>
      <c r="AE13" s="72"/>
      <c r="AF13" s="73"/>
      <c r="AG13" s="73"/>
      <c r="AH13" s="73"/>
      <c r="AI13" s="73"/>
      <c r="AJ13" s="74"/>
      <c r="AK13" s="75"/>
    </row>
    <row r="14" spans="1:37" s="11" customFormat="1" ht="18" customHeight="1">
      <c r="A14" s="168" t="s">
        <v>38</v>
      </c>
      <c r="B14" s="168"/>
      <c r="C14" s="168"/>
      <c r="D14" s="168"/>
      <c r="E14" s="168"/>
      <c r="F14" s="168"/>
      <c r="G14" s="168"/>
      <c r="H14" s="168"/>
      <c r="I14" s="168"/>
      <c r="J14" s="169">
        <v>45166</v>
      </c>
      <c r="K14" s="155"/>
      <c r="L14" s="155"/>
      <c r="M14" s="155"/>
      <c r="N14" s="129" t="str">
        <f t="shared" si="0"/>
        <v>(月)</v>
      </c>
      <c r="O14" s="129"/>
      <c r="P14" s="129" t="s">
        <v>35</v>
      </c>
      <c r="Q14" s="129"/>
      <c r="R14" s="155">
        <v>45168</v>
      </c>
      <c r="S14" s="155"/>
      <c r="T14" s="155"/>
      <c r="U14" s="155"/>
      <c r="V14" s="129" t="str">
        <f t="shared" si="1"/>
        <v>(水)</v>
      </c>
      <c r="W14" s="129"/>
      <c r="X14" s="12"/>
      <c r="Y14" s="141">
        <v>0.75</v>
      </c>
      <c r="Z14" s="141"/>
      <c r="AA14" s="141"/>
      <c r="AB14" s="129" t="s">
        <v>46</v>
      </c>
      <c r="AC14" s="129"/>
      <c r="AD14" s="172" t="s">
        <v>83</v>
      </c>
      <c r="AE14" s="172"/>
      <c r="AF14" s="172"/>
      <c r="AG14" s="172"/>
      <c r="AH14" s="172"/>
      <c r="AI14" s="172"/>
      <c r="AJ14" s="172"/>
      <c r="AK14" s="173"/>
    </row>
    <row r="15" spans="1:37" s="11" customFormat="1" ht="18" customHeight="1">
      <c r="A15" s="111" t="s">
        <v>54</v>
      </c>
      <c r="B15" s="111"/>
      <c r="C15" s="111"/>
      <c r="D15" s="111"/>
      <c r="E15" s="111"/>
      <c r="F15" s="111"/>
      <c r="G15" s="111"/>
      <c r="H15" s="111"/>
      <c r="I15" s="111"/>
      <c r="J15" s="112">
        <v>45243</v>
      </c>
      <c r="K15" s="113"/>
      <c r="L15" s="113"/>
      <c r="M15" s="113"/>
      <c r="N15" s="114" t="str">
        <f t="shared" si="0"/>
        <v>(月)</v>
      </c>
      <c r="O15" s="114"/>
      <c r="P15" s="114" t="s">
        <v>35</v>
      </c>
      <c r="Q15" s="114"/>
      <c r="R15" s="113">
        <v>45245</v>
      </c>
      <c r="S15" s="113"/>
      <c r="T15" s="113"/>
      <c r="U15" s="113"/>
      <c r="V15" s="114" t="str">
        <f t="shared" si="1"/>
        <v>(水)</v>
      </c>
      <c r="W15" s="114"/>
      <c r="X15" s="100"/>
      <c r="Y15" s="145">
        <v>0.75</v>
      </c>
      <c r="Z15" s="145"/>
      <c r="AA15" s="145"/>
      <c r="AB15" s="114" t="s">
        <v>36</v>
      </c>
      <c r="AC15" s="114"/>
      <c r="AD15" s="86"/>
      <c r="AE15" s="86"/>
      <c r="AF15" s="86"/>
      <c r="AG15" s="86"/>
      <c r="AH15" s="86"/>
      <c r="AI15" s="86"/>
      <c r="AJ15" s="86"/>
      <c r="AK15" s="87"/>
    </row>
    <row r="16" spans="1:37" s="11" customFormat="1" ht="18" customHeight="1">
      <c r="A16" s="170" t="s">
        <v>55</v>
      </c>
      <c r="B16" s="170"/>
      <c r="C16" s="170"/>
      <c r="D16" s="170"/>
      <c r="E16" s="170"/>
      <c r="F16" s="170"/>
      <c r="G16" s="170"/>
      <c r="H16" s="170"/>
      <c r="I16" s="170"/>
      <c r="J16" s="171"/>
      <c r="K16" s="130"/>
      <c r="L16" s="130"/>
      <c r="M16" s="130"/>
      <c r="N16" s="123" t="str">
        <f t="shared" si="0"/>
        <v/>
      </c>
      <c r="O16" s="123"/>
      <c r="P16" s="123" t="s">
        <v>35</v>
      </c>
      <c r="Q16" s="123"/>
      <c r="R16" s="130"/>
      <c r="S16" s="130"/>
      <c r="T16" s="130"/>
      <c r="U16" s="130"/>
      <c r="V16" s="123" t="str">
        <f t="shared" si="1"/>
        <v/>
      </c>
      <c r="W16" s="123"/>
      <c r="X16" s="92"/>
      <c r="Y16" s="156"/>
      <c r="Z16" s="156"/>
      <c r="AA16" s="156"/>
      <c r="AB16" s="123" t="s">
        <v>36</v>
      </c>
      <c r="AC16" s="123"/>
      <c r="AD16" s="84"/>
      <c r="AE16" s="84"/>
      <c r="AF16" s="84"/>
      <c r="AG16" s="84"/>
      <c r="AH16" s="84"/>
      <c r="AI16" s="84"/>
      <c r="AJ16" s="84"/>
      <c r="AK16" s="85"/>
    </row>
    <row r="17" spans="1:40" s="2" customFormat="1" ht="18" customHeight="1">
      <c r="A17" s="166"/>
      <c r="B17" s="166" t="s">
        <v>49</v>
      </c>
      <c r="C17" s="105" t="s">
        <v>7</v>
      </c>
      <c r="D17" s="154"/>
      <c r="E17" s="105" t="s">
        <v>8</v>
      </c>
      <c r="F17" s="154"/>
      <c r="G17" s="105" t="s">
        <v>19</v>
      </c>
      <c r="H17" s="107"/>
      <c r="I17" s="107"/>
      <c r="J17" s="107"/>
      <c r="K17" s="154"/>
      <c r="L17" s="105" t="s">
        <v>20</v>
      </c>
      <c r="M17" s="154"/>
      <c r="N17" s="105" t="s">
        <v>9</v>
      </c>
      <c r="O17" s="107"/>
      <c r="P17" s="107"/>
      <c r="Q17" s="107"/>
      <c r="R17" s="107"/>
      <c r="S17" s="107"/>
      <c r="T17" s="154"/>
      <c r="U17" s="105" t="s">
        <v>0</v>
      </c>
      <c r="V17" s="154"/>
      <c r="W17" s="105" t="s">
        <v>25</v>
      </c>
      <c r="X17" s="154"/>
      <c r="Y17" s="105" t="s">
        <v>26</v>
      </c>
      <c r="Z17" s="154"/>
      <c r="AA17" s="105" t="s">
        <v>24</v>
      </c>
      <c r="AB17" s="107"/>
      <c r="AC17" s="107"/>
      <c r="AD17" s="154"/>
      <c r="AE17" s="105" t="s">
        <v>18</v>
      </c>
      <c r="AF17" s="107"/>
      <c r="AG17" s="107"/>
      <c r="AH17" s="107"/>
      <c r="AI17" s="154"/>
      <c r="AJ17" s="27" t="s">
        <v>60</v>
      </c>
      <c r="AK17" s="27" t="s">
        <v>64</v>
      </c>
    </row>
    <row r="18" spans="1:40" s="2" customFormat="1" ht="18" customHeight="1">
      <c r="A18" s="167"/>
      <c r="B18" s="167"/>
      <c r="C18" s="106"/>
      <c r="D18" s="127"/>
      <c r="E18" s="106"/>
      <c r="F18" s="127"/>
      <c r="G18" s="178" t="str">
        <f>ﾁｰﾑﾃﾞｰﾀ入力!C8</f>
        <v>ﾁｰﾑ</v>
      </c>
      <c r="H18" s="179"/>
      <c r="I18" s="15" t="s">
        <v>15</v>
      </c>
      <c r="J18" s="179" t="str">
        <f>ﾁｰﾑﾃﾞｰﾀ入力!E8</f>
        <v>個人</v>
      </c>
      <c r="K18" s="181"/>
      <c r="L18" s="106"/>
      <c r="M18" s="127"/>
      <c r="N18" s="106"/>
      <c r="O18" s="126"/>
      <c r="P18" s="126"/>
      <c r="Q18" s="126"/>
      <c r="R18" s="126"/>
      <c r="S18" s="126"/>
      <c r="T18" s="127"/>
      <c r="U18" s="106"/>
      <c r="V18" s="127"/>
      <c r="W18" s="106"/>
      <c r="X18" s="127"/>
      <c r="Y18" s="106"/>
      <c r="Z18" s="127"/>
      <c r="AA18" s="106"/>
      <c r="AB18" s="126"/>
      <c r="AC18" s="126"/>
      <c r="AD18" s="127"/>
      <c r="AE18" s="106"/>
      <c r="AF18" s="126"/>
      <c r="AG18" s="126"/>
      <c r="AH18" s="126"/>
      <c r="AI18" s="127"/>
      <c r="AJ18" s="28" t="s">
        <v>61</v>
      </c>
      <c r="AK18" s="28" t="s">
        <v>62</v>
      </c>
    </row>
    <row r="19" spans="1:40" ht="18" customHeight="1">
      <c r="A19" s="18">
        <v>1</v>
      </c>
      <c r="B19" s="95"/>
      <c r="C19" s="115"/>
      <c r="D19" s="117"/>
      <c r="E19" s="115"/>
      <c r="F19" s="116"/>
      <c r="G19" s="115" t="e">
        <f>VLOOKUP(B19,ﾁｰﾑﾃﾞｰﾀ入力!$B$9:$O$208,2)</f>
        <v>#N/A</v>
      </c>
      <c r="H19" s="117"/>
      <c r="I19" s="14" t="s">
        <v>15</v>
      </c>
      <c r="J19" s="117" t="e">
        <f>VLOOKUP(B19,ﾁｰﾑﾃﾞｰﾀ入力!$B$9:$O$208,4)</f>
        <v>#N/A</v>
      </c>
      <c r="K19" s="116"/>
      <c r="L19" s="115" t="e">
        <f>VLOOKUP(B19,ﾁｰﾑﾃﾞｰﾀ入力!$B$9:$O$208,5)</f>
        <v>#N/A</v>
      </c>
      <c r="M19" s="116"/>
      <c r="N19" s="115" t="e">
        <f>VLOOKUP(B19,ﾁｰﾑﾃﾞｰﾀ入力!$B$9:$O$208,6)</f>
        <v>#N/A</v>
      </c>
      <c r="O19" s="117"/>
      <c r="P19" s="117"/>
      <c r="Q19" s="117"/>
      <c r="R19" s="117"/>
      <c r="S19" s="117" t="s">
        <v>53</v>
      </c>
      <c r="T19" s="116"/>
      <c r="U19" s="121" t="e">
        <f>VLOOKUP(B19,ﾁｰﾑﾃﾞｰﾀ入力!$B$9:$O$208,8)</f>
        <v>#N/A</v>
      </c>
      <c r="V19" s="122"/>
      <c r="W19" s="121" t="e">
        <f>VLOOKUP(B19,ﾁｰﾑﾃﾞｰﾀ入力!$B$9:$O$208,9)</f>
        <v>#N/A</v>
      </c>
      <c r="X19" s="122"/>
      <c r="Y19" s="121" t="e">
        <f>VLOOKUP(B19,ﾁｰﾑﾃﾞｰﾀ入力!$B$9:$O$208,10)</f>
        <v>#N/A</v>
      </c>
      <c r="Z19" s="122"/>
      <c r="AA19" s="118" t="e">
        <f>VLOOKUP(B19,ﾁｰﾑﾃﾞｰﾀ入力!$B$9:$O$208,11)</f>
        <v>#N/A</v>
      </c>
      <c r="AB19" s="119"/>
      <c r="AC19" s="119"/>
      <c r="AD19" s="120"/>
      <c r="AE19" s="157" t="e">
        <f>VLOOKUP(B19,ﾁｰﾑﾃﾞｰﾀ入力!$B$9:$O$208,12)</f>
        <v>#N/A</v>
      </c>
      <c r="AF19" s="158"/>
      <c r="AG19" s="158"/>
      <c r="AH19" s="158"/>
      <c r="AI19" s="159"/>
      <c r="AJ19" s="39" t="e">
        <f>VLOOKUP(B19,ﾁｰﾑﾃﾞｰﾀ入力!$B$9:$O$208,13)</f>
        <v>#N/A</v>
      </c>
      <c r="AK19" s="40" t="e">
        <f>VLOOKUP(B19,ﾁｰﾑﾃﾞｰﾀ入力!$B$9:$O$208,14)</f>
        <v>#N/A</v>
      </c>
      <c r="AL19" s="2"/>
      <c r="AM19" s="2"/>
      <c r="AN19" s="2"/>
    </row>
    <row r="20" spans="1:40" ht="18" customHeight="1">
      <c r="A20" s="18">
        <v>2</v>
      </c>
      <c r="B20" s="95"/>
      <c r="C20" s="115"/>
      <c r="D20" s="117"/>
      <c r="E20" s="115"/>
      <c r="F20" s="116"/>
      <c r="G20" s="115" t="e">
        <f>VLOOKUP(B20,ﾁｰﾑﾃﾞｰﾀ入力!$B$9:$O$208,2)</f>
        <v>#N/A</v>
      </c>
      <c r="H20" s="117"/>
      <c r="I20" s="14" t="s">
        <v>15</v>
      </c>
      <c r="J20" s="117" t="e">
        <f>VLOOKUP(B20,ﾁｰﾑﾃﾞｰﾀ入力!$B$9:$O$208,4)</f>
        <v>#N/A</v>
      </c>
      <c r="K20" s="116"/>
      <c r="L20" s="115" t="e">
        <f>VLOOKUP(B20,ﾁｰﾑﾃﾞｰﾀ入力!$B$9:$O$208,5)</f>
        <v>#N/A</v>
      </c>
      <c r="M20" s="116"/>
      <c r="N20" s="115" t="e">
        <f>VLOOKUP(B20,ﾁｰﾑﾃﾞｰﾀ入力!$B$9:$O$208,6)</f>
        <v>#N/A</v>
      </c>
      <c r="O20" s="117"/>
      <c r="P20" s="117"/>
      <c r="Q20" s="117"/>
      <c r="R20" s="117"/>
      <c r="S20" s="117" t="s">
        <v>53</v>
      </c>
      <c r="T20" s="116"/>
      <c r="U20" s="121" t="e">
        <f>VLOOKUP(B20,ﾁｰﾑﾃﾞｰﾀ入力!$B$9:$O$208,8)</f>
        <v>#N/A</v>
      </c>
      <c r="V20" s="122"/>
      <c r="W20" s="121" t="e">
        <f>VLOOKUP(B20,ﾁｰﾑﾃﾞｰﾀ入力!$B$9:$O$208,9)</f>
        <v>#N/A</v>
      </c>
      <c r="X20" s="122"/>
      <c r="Y20" s="121" t="e">
        <f>VLOOKUP(B20,ﾁｰﾑﾃﾞｰﾀ入力!$B$9:$O$208,10)</f>
        <v>#N/A</v>
      </c>
      <c r="Z20" s="122"/>
      <c r="AA20" s="118" t="e">
        <f>VLOOKUP(B20,ﾁｰﾑﾃﾞｰﾀ入力!$B$9:$O$208,11)</f>
        <v>#N/A</v>
      </c>
      <c r="AB20" s="119"/>
      <c r="AC20" s="119"/>
      <c r="AD20" s="120"/>
      <c r="AE20" s="157" t="e">
        <f>VLOOKUP(B20,ﾁｰﾑﾃﾞｰﾀ入力!$B$9:$O$208,12)</f>
        <v>#N/A</v>
      </c>
      <c r="AF20" s="158"/>
      <c r="AG20" s="158"/>
      <c r="AH20" s="158"/>
      <c r="AI20" s="159"/>
      <c r="AJ20" s="39" t="e">
        <f>VLOOKUP(B20,ﾁｰﾑﾃﾞｰﾀ入力!$B$9:$O$208,13)</f>
        <v>#N/A</v>
      </c>
      <c r="AK20" s="40" t="e">
        <f>VLOOKUP(B20,ﾁｰﾑﾃﾞｰﾀ入力!$B$9:$O$208,14)</f>
        <v>#N/A</v>
      </c>
      <c r="AL20" s="2"/>
      <c r="AM20" s="2"/>
      <c r="AN20" s="2"/>
    </row>
    <row r="21" spans="1:40" ht="18" customHeight="1">
      <c r="A21" s="18">
        <v>3</v>
      </c>
      <c r="B21" s="95"/>
      <c r="C21" s="115"/>
      <c r="D21" s="117"/>
      <c r="E21" s="115"/>
      <c r="F21" s="116"/>
      <c r="G21" s="115" t="e">
        <f>VLOOKUP(B21,ﾁｰﾑﾃﾞｰﾀ入力!$B$9:$O$208,2)</f>
        <v>#N/A</v>
      </c>
      <c r="H21" s="117"/>
      <c r="I21" s="14" t="s">
        <v>15</v>
      </c>
      <c r="J21" s="117" t="e">
        <f>VLOOKUP(B21,ﾁｰﾑﾃﾞｰﾀ入力!$B$9:$O$208,4)</f>
        <v>#N/A</v>
      </c>
      <c r="K21" s="116"/>
      <c r="L21" s="115" t="e">
        <f>VLOOKUP(B21,ﾁｰﾑﾃﾞｰﾀ入力!$B$9:$O$208,5)</f>
        <v>#N/A</v>
      </c>
      <c r="M21" s="116"/>
      <c r="N21" s="115" t="e">
        <f>VLOOKUP(B21,ﾁｰﾑﾃﾞｰﾀ入力!$B$9:$O$208,6)</f>
        <v>#N/A</v>
      </c>
      <c r="O21" s="117"/>
      <c r="P21" s="117"/>
      <c r="Q21" s="117"/>
      <c r="R21" s="117"/>
      <c r="S21" s="117" t="s">
        <v>53</v>
      </c>
      <c r="T21" s="116"/>
      <c r="U21" s="121" t="e">
        <f>VLOOKUP(B21,ﾁｰﾑﾃﾞｰﾀ入力!$B$9:$O$208,8)</f>
        <v>#N/A</v>
      </c>
      <c r="V21" s="122"/>
      <c r="W21" s="121" t="e">
        <f>VLOOKUP(B21,ﾁｰﾑﾃﾞｰﾀ入力!$B$9:$O$208,9)</f>
        <v>#N/A</v>
      </c>
      <c r="X21" s="122"/>
      <c r="Y21" s="121" t="e">
        <f>VLOOKUP(B21,ﾁｰﾑﾃﾞｰﾀ入力!$B$9:$O$208,10)</f>
        <v>#N/A</v>
      </c>
      <c r="Z21" s="122"/>
      <c r="AA21" s="118" t="e">
        <f>VLOOKUP(B21,ﾁｰﾑﾃﾞｰﾀ入力!$B$9:$O$208,11)</f>
        <v>#N/A</v>
      </c>
      <c r="AB21" s="119"/>
      <c r="AC21" s="119"/>
      <c r="AD21" s="120"/>
      <c r="AE21" s="157" t="e">
        <f>VLOOKUP(B21,ﾁｰﾑﾃﾞｰﾀ入力!$B$9:$O$208,12)</f>
        <v>#N/A</v>
      </c>
      <c r="AF21" s="158"/>
      <c r="AG21" s="158"/>
      <c r="AH21" s="158"/>
      <c r="AI21" s="159"/>
      <c r="AJ21" s="39" t="e">
        <f>VLOOKUP(B21,ﾁｰﾑﾃﾞｰﾀ入力!$B$9:$O$208,13)</f>
        <v>#N/A</v>
      </c>
      <c r="AK21" s="40" t="e">
        <f>VLOOKUP(B21,ﾁｰﾑﾃﾞｰﾀ入力!$B$9:$O$208,14)</f>
        <v>#N/A</v>
      </c>
      <c r="AL21" s="2"/>
      <c r="AM21" s="2"/>
      <c r="AN21" s="2"/>
    </row>
    <row r="22" spans="1:40" ht="18" customHeight="1">
      <c r="A22" s="18">
        <v>4</v>
      </c>
      <c r="B22" s="95"/>
      <c r="C22" s="115"/>
      <c r="D22" s="117"/>
      <c r="E22" s="115"/>
      <c r="F22" s="116"/>
      <c r="G22" s="115" t="e">
        <f>VLOOKUP(B22,ﾁｰﾑﾃﾞｰﾀ入力!$B$9:$O$208,2)</f>
        <v>#N/A</v>
      </c>
      <c r="H22" s="117"/>
      <c r="I22" s="14" t="s">
        <v>15</v>
      </c>
      <c r="J22" s="117" t="e">
        <f>VLOOKUP(B22,ﾁｰﾑﾃﾞｰﾀ入力!$B$9:$O$208,4)</f>
        <v>#N/A</v>
      </c>
      <c r="K22" s="116"/>
      <c r="L22" s="115" t="e">
        <f>VLOOKUP(B22,ﾁｰﾑﾃﾞｰﾀ入力!$B$9:$O$208,5)</f>
        <v>#N/A</v>
      </c>
      <c r="M22" s="116"/>
      <c r="N22" s="115" t="e">
        <f>VLOOKUP(B22,ﾁｰﾑﾃﾞｰﾀ入力!$B$9:$O$208,6)</f>
        <v>#N/A</v>
      </c>
      <c r="O22" s="117"/>
      <c r="P22" s="117"/>
      <c r="Q22" s="117"/>
      <c r="R22" s="117"/>
      <c r="S22" s="117" t="s">
        <v>53</v>
      </c>
      <c r="T22" s="116"/>
      <c r="U22" s="121" t="e">
        <f>VLOOKUP(B22,ﾁｰﾑﾃﾞｰﾀ入力!$B$9:$O$208,8)</f>
        <v>#N/A</v>
      </c>
      <c r="V22" s="122"/>
      <c r="W22" s="121" t="e">
        <f>VLOOKUP(B22,ﾁｰﾑﾃﾞｰﾀ入力!$B$9:$O$208,9)</f>
        <v>#N/A</v>
      </c>
      <c r="X22" s="122"/>
      <c r="Y22" s="121" t="e">
        <f>VLOOKUP(B22,ﾁｰﾑﾃﾞｰﾀ入力!$B$9:$O$208,10)</f>
        <v>#N/A</v>
      </c>
      <c r="Z22" s="122"/>
      <c r="AA22" s="118" t="e">
        <f>VLOOKUP(B22,ﾁｰﾑﾃﾞｰﾀ入力!$B$9:$O$208,11)</f>
        <v>#N/A</v>
      </c>
      <c r="AB22" s="119"/>
      <c r="AC22" s="119"/>
      <c r="AD22" s="120"/>
      <c r="AE22" s="157" t="e">
        <f>VLOOKUP(B22,ﾁｰﾑﾃﾞｰﾀ入力!$B$9:$O$208,12)</f>
        <v>#N/A</v>
      </c>
      <c r="AF22" s="158"/>
      <c r="AG22" s="158"/>
      <c r="AH22" s="158"/>
      <c r="AI22" s="159"/>
      <c r="AJ22" s="39" t="e">
        <f>VLOOKUP(B22,ﾁｰﾑﾃﾞｰﾀ入力!$B$9:$O$208,13)</f>
        <v>#N/A</v>
      </c>
      <c r="AK22" s="40" t="e">
        <f>VLOOKUP(B22,ﾁｰﾑﾃﾞｰﾀ入力!$B$9:$O$208,14)</f>
        <v>#N/A</v>
      </c>
      <c r="AL22" s="2"/>
      <c r="AM22" s="2"/>
      <c r="AN22" s="2"/>
    </row>
    <row r="23" spans="1:40" ht="18" customHeight="1">
      <c r="A23" s="18">
        <v>5</v>
      </c>
      <c r="B23" s="95"/>
      <c r="C23" s="115"/>
      <c r="D23" s="117"/>
      <c r="E23" s="115"/>
      <c r="F23" s="116"/>
      <c r="G23" s="115" t="e">
        <f>VLOOKUP(B23,ﾁｰﾑﾃﾞｰﾀ入力!$B$9:$O$208,2)</f>
        <v>#N/A</v>
      </c>
      <c r="H23" s="117"/>
      <c r="I23" s="14" t="s">
        <v>15</v>
      </c>
      <c r="J23" s="117" t="e">
        <f>VLOOKUP(B23,ﾁｰﾑﾃﾞｰﾀ入力!$B$9:$O$208,4)</f>
        <v>#N/A</v>
      </c>
      <c r="K23" s="116"/>
      <c r="L23" s="115" t="e">
        <f>VLOOKUP(B23,ﾁｰﾑﾃﾞｰﾀ入力!$B$9:$O$208,5)</f>
        <v>#N/A</v>
      </c>
      <c r="M23" s="116"/>
      <c r="N23" s="115" t="e">
        <f>VLOOKUP(B23,ﾁｰﾑﾃﾞｰﾀ入力!$B$9:$O$208,6)</f>
        <v>#N/A</v>
      </c>
      <c r="O23" s="117"/>
      <c r="P23" s="117"/>
      <c r="Q23" s="117"/>
      <c r="R23" s="117"/>
      <c r="S23" s="117" t="s">
        <v>53</v>
      </c>
      <c r="T23" s="116"/>
      <c r="U23" s="121" t="e">
        <f>VLOOKUP(B23,ﾁｰﾑﾃﾞｰﾀ入力!$B$9:$O$208,8)</f>
        <v>#N/A</v>
      </c>
      <c r="V23" s="122"/>
      <c r="W23" s="121" t="e">
        <f>VLOOKUP(B23,ﾁｰﾑﾃﾞｰﾀ入力!$B$9:$O$208,9)</f>
        <v>#N/A</v>
      </c>
      <c r="X23" s="122"/>
      <c r="Y23" s="121" t="e">
        <f>VLOOKUP(B23,ﾁｰﾑﾃﾞｰﾀ入力!$B$9:$O$208,10)</f>
        <v>#N/A</v>
      </c>
      <c r="Z23" s="122"/>
      <c r="AA23" s="118" t="e">
        <f>VLOOKUP(B23,ﾁｰﾑﾃﾞｰﾀ入力!$B$9:$O$208,11)</f>
        <v>#N/A</v>
      </c>
      <c r="AB23" s="119"/>
      <c r="AC23" s="119"/>
      <c r="AD23" s="120"/>
      <c r="AE23" s="157" t="e">
        <f>VLOOKUP(B23,ﾁｰﾑﾃﾞｰﾀ入力!$B$9:$O$208,12)</f>
        <v>#N/A</v>
      </c>
      <c r="AF23" s="158"/>
      <c r="AG23" s="158"/>
      <c r="AH23" s="158"/>
      <c r="AI23" s="159"/>
      <c r="AJ23" s="39" t="e">
        <f>VLOOKUP(B23,ﾁｰﾑﾃﾞｰﾀ入力!$B$9:$O$208,13)</f>
        <v>#N/A</v>
      </c>
      <c r="AK23" s="40" t="e">
        <f>VLOOKUP(B23,ﾁｰﾑﾃﾞｰﾀ入力!$B$9:$O$208,14)</f>
        <v>#N/A</v>
      </c>
      <c r="AL23" s="2"/>
      <c r="AM23" s="2"/>
      <c r="AN23" s="2"/>
    </row>
    <row r="24" spans="1:40" ht="18" customHeight="1">
      <c r="A24" s="18">
        <v>6</v>
      </c>
      <c r="B24" s="95"/>
      <c r="C24" s="115"/>
      <c r="D24" s="117"/>
      <c r="E24" s="115"/>
      <c r="F24" s="116"/>
      <c r="G24" s="115" t="e">
        <f>VLOOKUP(B24,ﾁｰﾑﾃﾞｰﾀ入力!$B$9:$O$208,2)</f>
        <v>#N/A</v>
      </c>
      <c r="H24" s="117"/>
      <c r="I24" s="14" t="s">
        <v>15</v>
      </c>
      <c r="J24" s="117" t="e">
        <f>VLOOKUP(B24,ﾁｰﾑﾃﾞｰﾀ入力!$B$9:$O$208,4)</f>
        <v>#N/A</v>
      </c>
      <c r="K24" s="116"/>
      <c r="L24" s="115" t="e">
        <f>VLOOKUP(B24,ﾁｰﾑﾃﾞｰﾀ入力!$B$9:$O$208,5)</f>
        <v>#N/A</v>
      </c>
      <c r="M24" s="116"/>
      <c r="N24" s="115" t="e">
        <f>VLOOKUP(B24,ﾁｰﾑﾃﾞｰﾀ入力!$B$9:$O$208,6)</f>
        <v>#N/A</v>
      </c>
      <c r="O24" s="117"/>
      <c r="P24" s="117"/>
      <c r="Q24" s="117"/>
      <c r="R24" s="117"/>
      <c r="S24" s="117" t="s">
        <v>53</v>
      </c>
      <c r="T24" s="116"/>
      <c r="U24" s="121" t="e">
        <f>VLOOKUP(B24,ﾁｰﾑﾃﾞｰﾀ入力!$B$9:$O$208,8)</f>
        <v>#N/A</v>
      </c>
      <c r="V24" s="122"/>
      <c r="W24" s="121" t="e">
        <f>VLOOKUP(B24,ﾁｰﾑﾃﾞｰﾀ入力!$B$9:$O$208,9)</f>
        <v>#N/A</v>
      </c>
      <c r="X24" s="122"/>
      <c r="Y24" s="121" t="e">
        <f>VLOOKUP(B24,ﾁｰﾑﾃﾞｰﾀ入力!$B$9:$O$208,10)</f>
        <v>#N/A</v>
      </c>
      <c r="Z24" s="122"/>
      <c r="AA24" s="118" t="e">
        <f>VLOOKUP(B24,ﾁｰﾑﾃﾞｰﾀ入力!$B$9:$O$208,11)</f>
        <v>#N/A</v>
      </c>
      <c r="AB24" s="119"/>
      <c r="AC24" s="119"/>
      <c r="AD24" s="120"/>
      <c r="AE24" s="157" t="e">
        <f>VLOOKUP(B24,ﾁｰﾑﾃﾞｰﾀ入力!$B$9:$O$208,12)</f>
        <v>#N/A</v>
      </c>
      <c r="AF24" s="158"/>
      <c r="AG24" s="158"/>
      <c r="AH24" s="158"/>
      <c r="AI24" s="159"/>
      <c r="AJ24" s="39" t="e">
        <f>VLOOKUP(B24,ﾁｰﾑﾃﾞｰﾀ入力!$B$9:$O$208,13)</f>
        <v>#N/A</v>
      </c>
      <c r="AK24" s="40" t="e">
        <f>VLOOKUP(B24,ﾁｰﾑﾃﾞｰﾀ入力!$B$9:$O$208,14)</f>
        <v>#N/A</v>
      </c>
    </row>
    <row r="25" spans="1:40" ht="18" customHeight="1">
      <c r="A25" s="18">
        <v>7</v>
      </c>
      <c r="B25" s="95"/>
      <c r="C25" s="115"/>
      <c r="D25" s="117"/>
      <c r="E25" s="115"/>
      <c r="F25" s="116"/>
      <c r="G25" s="115" t="e">
        <f>VLOOKUP(B25,ﾁｰﾑﾃﾞｰﾀ入力!$B$9:$O$208,2)</f>
        <v>#N/A</v>
      </c>
      <c r="H25" s="117"/>
      <c r="I25" s="14" t="s">
        <v>15</v>
      </c>
      <c r="J25" s="117" t="e">
        <f>VLOOKUP(B25,ﾁｰﾑﾃﾞｰﾀ入力!$B$9:$O$208,4)</f>
        <v>#N/A</v>
      </c>
      <c r="K25" s="116"/>
      <c r="L25" s="115" t="e">
        <f>VLOOKUP(B25,ﾁｰﾑﾃﾞｰﾀ入力!$B$9:$O$208,5)</f>
        <v>#N/A</v>
      </c>
      <c r="M25" s="116"/>
      <c r="N25" s="115" t="e">
        <f>VLOOKUP(B25,ﾁｰﾑﾃﾞｰﾀ入力!$B$9:$O$208,6)</f>
        <v>#N/A</v>
      </c>
      <c r="O25" s="117"/>
      <c r="P25" s="117"/>
      <c r="Q25" s="117"/>
      <c r="R25" s="117"/>
      <c r="S25" s="117" t="s">
        <v>53</v>
      </c>
      <c r="T25" s="116"/>
      <c r="U25" s="121" t="e">
        <f>VLOOKUP(B25,ﾁｰﾑﾃﾞｰﾀ入力!$B$9:$O$208,8)</f>
        <v>#N/A</v>
      </c>
      <c r="V25" s="122"/>
      <c r="W25" s="121" t="e">
        <f>VLOOKUP(B25,ﾁｰﾑﾃﾞｰﾀ入力!$B$9:$O$208,9)</f>
        <v>#N/A</v>
      </c>
      <c r="X25" s="122"/>
      <c r="Y25" s="121" t="e">
        <f>VLOOKUP(B25,ﾁｰﾑﾃﾞｰﾀ入力!$B$9:$O$208,10)</f>
        <v>#N/A</v>
      </c>
      <c r="Z25" s="122"/>
      <c r="AA25" s="118" t="e">
        <f>VLOOKUP(B25,ﾁｰﾑﾃﾞｰﾀ入力!$B$9:$O$208,11)</f>
        <v>#N/A</v>
      </c>
      <c r="AB25" s="119"/>
      <c r="AC25" s="119"/>
      <c r="AD25" s="120"/>
      <c r="AE25" s="157" t="e">
        <f>VLOOKUP(B25,ﾁｰﾑﾃﾞｰﾀ入力!$B$9:$O$208,12)</f>
        <v>#N/A</v>
      </c>
      <c r="AF25" s="158"/>
      <c r="AG25" s="158"/>
      <c r="AH25" s="158"/>
      <c r="AI25" s="159"/>
      <c r="AJ25" s="39" t="e">
        <f>VLOOKUP(B25,ﾁｰﾑﾃﾞｰﾀ入力!$B$9:$O$208,13)</f>
        <v>#N/A</v>
      </c>
      <c r="AK25" s="40" t="e">
        <f>VLOOKUP(B25,ﾁｰﾑﾃﾞｰﾀ入力!$B$9:$O$208,14)</f>
        <v>#N/A</v>
      </c>
    </row>
    <row r="26" spans="1:40" ht="18" customHeight="1">
      <c r="A26" s="18">
        <v>8</v>
      </c>
      <c r="B26" s="95"/>
      <c r="C26" s="115"/>
      <c r="D26" s="117"/>
      <c r="E26" s="115"/>
      <c r="F26" s="116"/>
      <c r="G26" s="115" t="e">
        <f>VLOOKUP(B26,ﾁｰﾑﾃﾞｰﾀ入力!$B$9:$O$208,2)</f>
        <v>#N/A</v>
      </c>
      <c r="H26" s="117"/>
      <c r="I26" s="14" t="s">
        <v>15</v>
      </c>
      <c r="J26" s="117" t="e">
        <f>VLOOKUP(B26,ﾁｰﾑﾃﾞｰﾀ入力!$B$9:$O$208,4)</f>
        <v>#N/A</v>
      </c>
      <c r="K26" s="116"/>
      <c r="L26" s="115" t="e">
        <f>VLOOKUP(B26,ﾁｰﾑﾃﾞｰﾀ入力!$B$9:$O$208,5)</f>
        <v>#N/A</v>
      </c>
      <c r="M26" s="116"/>
      <c r="N26" s="115" t="e">
        <f>VLOOKUP(B26,ﾁｰﾑﾃﾞｰﾀ入力!$B$9:$O$208,6)</f>
        <v>#N/A</v>
      </c>
      <c r="O26" s="117"/>
      <c r="P26" s="117"/>
      <c r="Q26" s="117"/>
      <c r="R26" s="117"/>
      <c r="S26" s="117" t="s">
        <v>53</v>
      </c>
      <c r="T26" s="116"/>
      <c r="U26" s="121" t="e">
        <f>VLOOKUP(B26,ﾁｰﾑﾃﾞｰﾀ入力!$B$9:$O$208,8)</f>
        <v>#N/A</v>
      </c>
      <c r="V26" s="122"/>
      <c r="W26" s="121" t="e">
        <f>VLOOKUP(B26,ﾁｰﾑﾃﾞｰﾀ入力!$B$9:$O$208,9)</f>
        <v>#N/A</v>
      </c>
      <c r="X26" s="122"/>
      <c r="Y26" s="121" t="e">
        <f>VLOOKUP(B26,ﾁｰﾑﾃﾞｰﾀ入力!$B$9:$O$208,10)</f>
        <v>#N/A</v>
      </c>
      <c r="Z26" s="122"/>
      <c r="AA26" s="118" t="e">
        <f>VLOOKUP(B26,ﾁｰﾑﾃﾞｰﾀ入力!$B$9:$O$208,11)</f>
        <v>#N/A</v>
      </c>
      <c r="AB26" s="119"/>
      <c r="AC26" s="119"/>
      <c r="AD26" s="120"/>
      <c r="AE26" s="157" t="e">
        <f>VLOOKUP(B26,ﾁｰﾑﾃﾞｰﾀ入力!$B$9:$O$208,12)</f>
        <v>#N/A</v>
      </c>
      <c r="AF26" s="158"/>
      <c r="AG26" s="158"/>
      <c r="AH26" s="158"/>
      <c r="AI26" s="159"/>
      <c r="AJ26" s="39" t="e">
        <f>VLOOKUP(B26,ﾁｰﾑﾃﾞｰﾀ入力!$B$9:$O$208,13)</f>
        <v>#N/A</v>
      </c>
      <c r="AK26" s="40" t="e">
        <f>VLOOKUP(B26,ﾁｰﾑﾃﾞｰﾀ入力!$B$9:$O$208,14)</f>
        <v>#N/A</v>
      </c>
    </row>
    <row r="27" spans="1:40" ht="18" customHeight="1">
      <c r="A27" s="18">
        <v>9</v>
      </c>
      <c r="B27" s="95"/>
      <c r="C27" s="115"/>
      <c r="D27" s="117"/>
      <c r="E27" s="115"/>
      <c r="F27" s="116"/>
      <c r="G27" s="115" t="e">
        <f>VLOOKUP(B27,ﾁｰﾑﾃﾞｰﾀ入力!$B$9:$O$208,2)</f>
        <v>#N/A</v>
      </c>
      <c r="H27" s="117"/>
      <c r="I27" s="14" t="s">
        <v>15</v>
      </c>
      <c r="J27" s="117" t="e">
        <f>VLOOKUP(B27,ﾁｰﾑﾃﾞｰﾀ入力!$B$9:$O$208,4)</f>
        <v>#N/A</v>
      </c>
      <c r="K27" s="116"/>
      <c r="L27" s="115" t="e">
        <f>VLOOKUP(B27,ﾁｰﾑﾃﾞｰﾀ入力!$B$9:$O$208,5)</f>
        <v>#N/A</v>
      </c>
      <c r="M27" s="116"/>
      <c r="N27" s="115" t="e">
        <f>VLOOKUP(B27,ﾁｰﾑﾃﾞｰﾀ入力!$B$9:$O$208,6)</f>
        <v>#N/A</v>
      </c>
      <c r="O27" s="117"/>
      <c r="P27" s="117"/>
      <c r="Q27" s="117"/>
      <c r="R27" s="117"/>
      <c r="S27" s="117" t="s">
        <v>53</v>
      </c>
      <c r="T27" s="116"/>
      <c r="U27" s="121" t="e">
        <f>VLOOKUP(B27,ﾁｰﾑﾃﾞｰﾀ入力!$B$9:$O$208,8)</f>
        <v>#N/A</v>
      </c>
      <c r="V27" s="122"/>
      <c r="W27" s="121" t="e">
        <f>VLOOKUP(B27,ﾁｰﾑﾃﾞｰﾀ入力!$B$9:$O$208,9)</f>
        <v>#N/A</v>
      </c>
      <c r="X27" s="122"/>
      <c r="Y27" s="121" t="e">
        <f>VLOOKUP(B27,ﾁｰﾑﾃﾞｰﾀ入力!$B$9:$O$208,10)</f>
        <v>#N/A</v>
      </c>
      <c r="Z27" s="122"/>
      <c r="AA27" s="118" t="e">
        <f>VLOOKUP(B27,ﾁｰﾑﾃﾞｰﾀ入力!$B$9:$O$208,11)</f>
        <v>#N/A</v>
      </c>
      <c r="AB27" s="119"/>
      <c r="AC27" s="119"/>
      <c r="AD27" s="120"/>
      <c r="AE27" s="157" t="e">
        <f>VLOOKUP(B27,ﾁｰﾑﾃﾞｰﾀ入力!$B$9:$O$208,12)</f>
        <v>#N/A</v>
      </c>
      <c r="AF27" s="158"/>
      <c r="AG27" s="158"/>
      <c r="AH27" s="158"/>
      <c r="AI27" s="159"/>
      <c r="AJ27" s="39" t="e">
        <f>VLOOKUP(B27,ﾁｰﾑﾃﾞｰﾀ入力!$B$9:$O$208,13)</f>
        <v>#N/A</v>
      </c>
      <c r="AK27" s="40" t="e">
        <f>VLOOKUP(B27,ﾁｰﾑﾃﾞｰﾀ入力!$B$9:$O$208,14)</f>
        <v>#N/A</v>
      </c>
    </row>
    <row r="28" spans="1:40" ht="18" customHeight="1">
      <c r="A28" s="18">
        <v>10</v>
      </c>
      <c r="B28" s="95"/>
      <c r="C28" s="115"/>
      <c r="D28" s="117"/>
      <c r="E28" s="115"/>
      <c r="F28" s="116"/>
      <c r="G28" s="115" t="e">
        <f>VLOOKUP(B28,ﾁｰﾑﾃﾞｰﾀ入力!$B$9:$O$208,2)</f>
        <v>#N/A</v>
      </c>
      <c r="H28" s="117"/>
      <c r="I28" s="14" t="s">
        <v>15</v>
      </c>
      <c r="J28" s="117" t="e">
        <f>VLOOKUP(B28,ﾁｰﾑﾃﾞｰﾀ入力!$B$9:$O$208,4)</f>
        <v>#N/A</v>
      </c>
      <c r="K28" s="116"/>
      <c r="L28" s="115" t="e">
        <f>VLOOKUP(B28,ﾁｰﾑﾃﾞｰﾀ入力!$B$9:$O$208,5)</f>
        <v>#N/A</v>
      </c>
      <c r="M28" s="116"/>
      <c r="N28" s="115" t="e">
        <f>VLOOKUP(B28,ﾁｰﾑﾃﾞｰﾀ入力!$B$9:$O$208,6)</f>
        <v>#N/A</v>
      </c>
      <c r="O28" s="117"/>
      <c r="P28" s="117"/>
      <c r="Q28" s="117"/>
      <c r="R28" s="117"/>
      <c r="S28" s="117" t="s">
        <v>53</v>
      </c>
      <c r="T28" s="116"/>
      <c r="U28" s="121" t="e">
        <f>VLOOKUP(B28,ﾁｰﾑﾃﾞｰﾀ入力!$B$9:$O$208,8)</f>
        <v>#N/A</v>
      </c>
      <c r="V28" s="122"/>
      <c r="W28" s="121" t="e">
        <f>VLOOKUP(B28,ﾁｰﾑﾃﾞｰﾀ入力!$B$9:$O$208,9)</f>
        <v>#N/A</v>
      </c>
      <c r="X28" s="122"/>
      <c r="Y28" s="121" t="e">
        <f>VLOOKUP(B28,ﾁｰﾑﾃﾞｰﾀ入力!$B$9:$O$208,10)</f>
        <v>#N/A</v>
      </c>
      <c r="Z28" s="122"/>
      <c r="AA28" s="118" t="e">
        <f>VLOOKUP(B28,ﾁｰﾑﾃﾞｰﾀ入力!$B$9:$O$208,11)</f>
        <v>#N/A</v>
      </c>
      <c r="AB28" s="119"/>
      <c r="AC28" s="119"/>
      <c r="AD28" s="120"/>
      <c r="AE28" s="157" t="e">
        <f>VLOOKUP(B28,ﾁｰﾑﾃﾞｰﾀ入力!$B$9:$O$208,12)</f>
        <v>#N/A</v>
      </c>
      <c r="AF28" s="158"/>
      <c r="AG28" s="158"/>
      <c r="AH28" s="158"/>
      <c r="AI28" s="159"/>
      <c r="AJ28" s="39" t="e">
        <f>VLOOKUP(B28,ﾁｰﾑﾃﾞｰﾀ入力!$B$9:$O$208,13)</f>
        <v>#N/A</v>
      </c>
      <c r="AK28" s="40" t="e">
        <f>VLOOKUP(B28,ﾁｰﾑﾃﾞｰﾀ入力!$B$9:$O$208,14)</f>
        <v>#N/A</v>
      </c>
    </row>
    <row r="29" spans="1:40" ht="18" customHeight="1">
      <c r="A29" s="18">
        <v>11</v>
      </c>
      <c r="B29" s="95"/>
      <c r="C29" s="115"/>
      <c r="D29" s="117"/>
      <c r="E29" s="115"/>
      <c r="F29" s="116"/>
      <c r="G29" s="115" t="e">
        <f>VLOOKUP(B29,ﾁｰﾑﾃﾞｰﾀ入力!$B$9:$O$208,2)</f>
        <v>#N/A</v>
      </c>
      <c r="H29" s="117"/>
      <c r="I29" s="14" t="s">
        <v>15</v>
      </c>
      <c r="J29" s="117" t="e">
        <f>VLOOKUP(B29,ﾁｰﾑﾃﾞｰﾀ入力!$B$9:$O$208,4)</f>
        <v>#N/A</v>
      </c>
      <c r="K29" s="116"/>
      <c r="L29" s="115" t="e">
        <f>VLOOKUP(B29,ﾁｰﾑﾃﾞｰﾀ入力!$B$9:$O$208,5)</f>
        <v>#N/A</v>
      </c>
      <c r="M29" s="116"/>
      <c r="N29" s="115" t="e">
        <f>VLOOKUP(B29,ﾁｰﾑﾃﾞｰﾀ入力!$B$9:$O$208,6)</f>
        <v>#N/A</v>
      </c>
      <c r="O29" s="117"/>
      <c r="P29" s="117"/>
      <c r="Q29" s="117"/>
      <c r="R29" s="117"/>
      <c r="S29" s="117" t="s">
        <v>53</v>
      </c>
      <c r="T29" s="116"/>
      <c r="U29" s="121" t="e">
        <f>VLOOKUP(B29,ﾁｰﾑﾃﾞｰﾀ入力!$B$9:$O$208,8)</f>
        <v>#N/A</v>
      </c>
      <c r="V29" s="122"/>
      <c r="W29" s="121" t="e">
        <f>VLOOKUP(B29,ﾁｰﾑﾃﾞｰﾀ入力!$B$9:$O$208,9)</f>
        <v>#N/A</v>
      </c>
      <c r="X29" s="122"/>
      <c r="Y29" s="121" t="e">
        <f>VLOOKUP(B29,ﾁｰﾑﾃﾞｰﾀ入力!$B$9:$O$208,10)</f>
        <v>#N/A</v>
      </c>
      <c r="Z29" s="122"/>
      <c r="AA29" s="118" t="e">
        <f>VLOOKUP(B29,ﾁｰﾑﾃﾞｰﾀ入力!$B$9:$O$208,11)</f>
        <v>#N/A</v>
      </c>
      <c r="AB29" s="119"/>
      <c r="AC29" s="119"/>
      <c r="AD29" s="120"/>
      <c r="AE29" s="157" t="e">
        <f>VLOOKUP(B29,ﾁｰﾑﾃﾞｰﾀ入力!$B$9:$O$208,12)</f>
        <v>#N/A</v>
      </c>
      <c r="AF29" s="158"/>
      <c r="AG29" s="158"/>
      <c r="AH29" s="158"/>
      <c r="AI29" s="159"/>
      <c r="AJ29" s="39" t="e">
        <f>VLOOKUP(B29,ﾁｰﾑﾃﾞｰﾀ入力!$B$9:$O$208,13)</f>
        <v>#N/A</v>
      </c>
      <c r="AK29" s="40" t="e">
        <f>VLOOKUP(B29,ﾁｰﾑﾃﾞｰﾀ入力!$B$9:$O$208,14)</f>
        <v>#N/A</v>
      </c>
    </row>
    <row r="30" spans="1:40" ht="18" customHeight="1">
      <c r="A30" s="18">
        <v>12</v>
      </c>
      <c r="B30" s="95"/>
      <c r="C30" s="115"/>
      <c r="D30" s="117"/>
      <c r="E30" s="115"/>
      <c r="F30" s="116"/>
      <c r="G30" s="115" t="e">
        <f>VLOOKUP(B30,ﾁｰﾑﾃﾞｰﾀ入力!$B$9:$O$208,2)</f>
        <v>#N/A</v>
      </c>
      <c r="H30" s="117"/>
      <c r="I30" s="14" t="s">
        <v>15</v>
      </c>
      <c r="J30" s="117" t="e">
        <f>VLOOKUP(B30,ﾁｰﾑﾃﾞｰﾀ入力!$B$9:$O$208,4)</f>
        <v>#N/A</v>
      </c>
      <c r="K30" s="116"/>
      <c r="L30" s="115" t="e">
        <f>VLOOKUP(B30,ﾁｰﾑﾃﾞｰﾀ入力!$B$9:$O$208,5)</f>
        <v>#N/A</v>
      </c>
      <c r="M30" s="116"/>
      <c r="N30" s="115" t="e">
        <f>VLOOKUP(B30,ﾁｰﾑﾃﾞｰﾀ入力!$B$9:$O$208,6)</f>
        <v>#N/A</v>
      </c>
      <c r="O30" s="117"/>
      <c r="P30" s="117"/>
      <c r="Q30" s="117"/>
      <c r="R30" s="117"/>
      <c r="S30" s="117" t="s">
        <v>53</v>
      </c>
      <c r="T30" s="116"/>
      <c r="U30" s="121" t="e">
        <f>VLOOKUP(B30,ﾁｰﾑﾃﾞｰﾀ入力!$B$9:$O$208,8)</f>
        <v>#N/A</v>
      </c>
      <c r="V30" s="122"/>
      <c r="W30" s="121" t="e">
        <f>VLOOKUP(B30,ﾁｰﾑﾃﾞｰﾀ入力!$B$9:$O$208,9)</f>
        <v>#N/A</v>
      </c>
      <c r="X30" s="122"/>
      <c r="Y30" s="121" t="e">
        <f>VLOOKUP(B30,ﾁｰﾑﾃﾞｰﾀ入力!$B$9:$O$208,10)</f>
        <v>#N/A</v>
      </c>
      <c r="Z30" s="122"/>
      <c r="AA30" s="118" t="e">
        <f>VLOOKUP(B30,ﾁｰﾑﾃﾞｰﾀ入力!$B$9:$O$208,11)</f>
        <v>#N/A</v>
      </c>
      <c r="AB30" s="119"/>
      <c r="AC30" s="119"/>
      <c r="AD30" s="120"/>
      <c r="AE30" s="157" t="e">
        <f>VLOOKUP(B30,ﾁｰﾑﾃﾞｰﾀ入力!$B$9:$O$208,12)</f>
        <v>#N/A</v>
      </c>
      <c r="AF30" s="158"/>
      <c r="AG30" s="158"/>
      <c r="AH30" s="158"/>
      <c r="AI30" s="159"/>
      <c r="AJ30" s="39" t="e">
        <f>VLOOKUP(B30,ﾁｰﾑﾃﾞｰﾀ入力!$B$9:$O$208,13)</f>
        <v>#N/A</v>
      </c>
      <c r="AK30" s="40" t="e">
        <f>VLOOKUP(B30,ﾁｰﾑﾃﾞｰﾀ入力!$B$9:$O$208,14)</f>
        <v>#N/A</v>
      </c>
    </row>
    <row r="31" spans="1:40" ht="18" customHeight="1">
      <c r="A31" s="18">
        <v>13</v>
      </c>
      <c r="B31" s="95"/>
      <c r="C31" s="115"/>
      <c r="D31" s="117"/>
      <c r="E31" s="115"/>
      <c r="F31" s="116"/>
      <c r="G31" s="115" t="e">
        <f>VLOOKUP(B31,ﾁｰﾑﾃﾞｰﾀ入力!$B$9:$O$208,2)</f>
        <v>#N/A</v>
      </c>
      <c r="H31" s="117"/>
      <c r="I31" s="14" t="s">
        <v>15</v>
      </c>
      <c r="J31" s="117" t="e">
        <f>VLOOKUP(B31,ﾁｰﾑﾃﾞｰﾀ入力!$B$9:$O$208,4)</f>
        <v>#N/A</v>
      </c>
      <c r="K31" s="116"/>
      <c r="L31" s="115" t="e">
        <f>VLOOKUP(B31,ﾁｰﾑﾃﾞｰﾀ入力!$B$9:$O$208,5)</f>
        <v>#N/A</v>
      </c>
      <c r="M31" s="116"/>
      <c r="N31" s="115" t="e">
        <f>VLOOKUP(B31,ﾁｰﾑﾃﾞｰﾀ入力!$B$9:$O$208,6)</f>
        <v>#N/A</v>
      </c>
      <c r="O31" s="117"/>
      <c r="P31" s="117"/>
      <c r="Q31" s="117"/>
      <c r="R31" s="117"/>
      <c r="S31" s="117" t="s">
        <v>53</v>
      </c>
      <c r="T31" s="116"/>
      <c r="U31" s="121" t="e">
        <f>VLOOKUP(B31,ﾁｰﾑﾃﾞｰﾀ入力!$B$9:$O$208,8)</f>
        <v>#N/A</v>
      </c>
      <c r="V31" s="122"/>
      <c r="W31" s="121" t="e">
        <f>VLOOKUP(B31,ﾁｰﾑﾃﾞｰﾀ入力!$B$9:$O$208,9)</f>
        <v>#N/A</v>
      </c>
      <c r="X31" s="122"/>
      <c r="Y31" s="121" t="e">
        <f>VLOOKUP(B31,ﾁｰﾑﾃﾞｰﾀ入力!$B$9:$O$208,10)</f>
        <v>#N/A</v>
      </c>
      <c r="Z31" s="122"/>
      <c r="AA31" s="118" t="e">
        <f>VLOOKUP(B31,ﾁｰﾑﾃﾞｰﾀ入力!$B$9:$O$208,11)</f>
        <v>#N/A</v>
      </c>
      <c r="AB31" s="119"/>
      <c r="AC31" s="119"/>
      <c r="AD31" s="120"/>
      <c r="AE31" s="157" t="e">
        <f>VLOOKUP(B31,ﾁｰﾑﾃﾞｰﾀ入力!$B$9:$O$208,12)</f>
        <v>#N/A</v>
      </c>
      <c r="AF31" s="158"/>
      <c r="AG31" s="158"/>
      <c r="AH31" s="158"/>
      <c r="AI31" s="159"/>
      <c r="AJ31" s="39" t="e">
        <f>VLOOKUP(B31,ﾁｰﾑﾃﾞｰﾀ入力!$B$9:$O$208,13)</f>
        <v>#N/A</v>
      </c>
      <c r="AK31" s="40" t="e">
        <f>VLOOKUP(B31,ﾁｰﾑﾃﾞｰﾀ入力!$B$9:$O$208,14)</f>
        <v>#N/A</v>
      </c>
    </row>
    <row r="32" spans="1:40" ht="18" customHeight="1" thickBot="1">
      <c r="A32" s="22">
        <v>14</v>
      </c>
      <c r="B32" s="96"/>
      <c r="C32" s="124"/>
      <c r="D32" s="125"/>
      <c r="E32" s="124"/>
      <c r="F32" s="128"/>
      <c r="G32" s="124" t="e">
        <f>VLOOKUP(B32,ﾁｰﾑﾃﾞｰﾀ入力!$B$9:$O$208,2)</f>
        <v>#N/A</v>
      </c>
      <c r="H32" s="125"/>
      <c r="I32" s="23" t="s">
        <v>15</v>
      </c>
      <c r="J32" s="125" t="e">
        <f>VLOOKUP(B32,ﾁｰﾑﾃﾞｰﾀ入力!$B$9:$O$208,4)</f>
        <v>#N/A</v>
      </c>
      <c r="K32" s="128"/>
      <c r="L32" s="124" t="e">
        <f>VLOOKUP(B32,ﾁｰﾑﾃﾞｰﾀ入力!$B$9:$O$208,5)</f>
        <v>#N/A</v>
      </c>
      <c r="M32" s="128"/>
      <c r="N32" s="124" t="e">
        <f>VLOOKUP(B32,ﾁｰﾑﾃﾞｰﾀ入力!$B$9:$O$208,6)</f>
        <v>#N/A</v>
      </c>
      <c r="O32" s="125"/>
      <c r="P32" s="125"/>
      <c r="Q32" s="125"/>
      <c r="R32" s="125"/>
      <c r="S32" s="125" t="s">
        <v>53</v>
      </c>
      <c r="T32" s="128"/>
      <c r="U32" s="133" t="e">
        <f>VLOOKUP(B32,ﾁｰﾑﾃﾞｰﾀ入力!$B$9:$O$208,8)</f>
        <v>#N/A</v>
      </c>
      <c r="V32" s="134"/>
      <c r="W32" s="133" t="e">
        <f>VLOOKUP(B32,ﾁｰﾑﾃﾞｰﾀ入力!$B$9:$O$208,9)</f>
        <v>#N/A</v>
      </c>
      <c r="X32" s="134"/>
      <c r="Y32" s="133" t="e">
        <f>VLOOKUP(B32,ﾁｰﾑﾃﾞｰﾀ入力!$B$9:$O$208,10)</f>
        <v>#N/A</v>
      </c>
      <c r="Z32" s="134"/>
      <c r="AA32" s="182" t="e">
        <f>VLOOKUP(B32,ﾁｰﾑﾃﾞｰﾀ入力!$B$9:$O$208,11)</f>
        <v>#N/A</v>
      </c>
      <c r="AB32" s="183"/>
      <c r="AC32" s="183"/>
      <c r="AD32" s="184"/>
      <c r="AE32" s="188" t="e">
        <f>VLOOKUP(B32,ﾁｰﾑﾃﾞｰﾀ入力!$B$9:$O$208,12)</f>
        <v>#N/A</v>
      </c>
      <c r="AF32" s="189"/>
      <c r="AG32" s="189"/>
      <c r="AH32" s="189"/>
      <c r="AI32" s="190"/>
      <c r="AJ32" s="46" t="e">
        <f>VLOOKUP(B32,ﾁｰﾑﾃﾞｰﾀ入力!$B$9:$O$208,13)</f>
        <v>#N/A</v>
      </c>
      <c r="AK32" s="47" t="e">
        <f>VLOOKUP(B32,ﾁｰﾑﾃﾞｰﾀ入力!$B$9:$O$208,14)</f>
        <v>#N/A</v>
      </c>
    </row>
    <row r="33" spans="1:37" ht="18" customHeight="1" thickTop="1">
      <c r="A33" s="19">
        <v>15</v>
      </c>
      <c r="B33" s="97"/>
      <c r="C33" s="106"/>
      <c r="D33" s="126"/>
      <c r="E33" s="106"/>
      <c r="F33" s="127"/>
      <c r="G33" s="106" t="e">
        <f>VLOOKUP(B33,ﾁｰﾑﾃﾞｰﾀ入力!$B$9:$O$208,2)</f>
        <v>#N/A</v>
      </c>
      <c r="H33" s="126"/>
      <c r="I33" s="15" t="s">
        <v>15</v>
      </c>
      <c r="J33" s="126" t="e">
        <f>VLOOKUP(B33,ﾁｰﾑﾃﾞｰﾀ入力!$B$9:$O$208,4)</f>
        <v>#N/A</v>
      </c>
      <c r="K33" s="127"/>
      <c r="L33" s="106" t="e">
        <f>VLOOKUP(B33,ﾁｰﾑﾃﾞｰﾀ入力!$B$9:$O$208,5)</f>
        <v>#N/A</v>
      </c>
      <c r="M33" s="127"/>
      <c r="N33" s="106" t="e">
        <f>VLOOKUP(B33,ﾁｰﾑﾃﾞｰﾀ入力!$B$9:$O$208,6)</f>
        <v>#N/A</v>
      </c>
      <c r="O33" s="126"/>
      <c r="P33" s="126"/>
      <c r="Q33" s="126"/>
      <c r="R33" s="126"/>
      <c r="S33" s="126"/>
      <c r="T33" s="127"/>
      <c r="U33" s="131" t="e">
        <f>VLOOKUP(B33,ﾁｰﾑﾃﾞｰﾀ入力!$B$9:$O$208,8)</f>
        <v>#N/A</v>
      </c>
      <c r="V33" s="132"/>
      <c r="W33" s="131" t="e">
        <f>VLOOKUP(B33,ﾁｰﾑﾃﾞｰﾀ入力!$B$9:$O$208,9)</f>
        <v>#N/A</v>
      </c>
      <c r="X33" s="132"/>
      <c r="Y33" s="131" t="e">
        <f>VLOOKUP(B33,ﾁｰﾑﾃﾞｰﾀ入力!$B$9:$O$208,10)</f>
        <v>#N/A</v>
      </c>
      <c r="Z33" s="132"/>
      <c r="AA33" s="185" t="e">
        <f>VLOOKUP(B33,ﾁｰﾑﾃﾞｰﾀ入力!$B$9:$O$208,11)</f>
        <v>#N/A</v>
      </c>
      <c r="AB33" s="186"/>
      <c r="AC33" s="186"/>
      <c r="AD33" s="187"/>
      <c r="AE33" s="160" t="e">
        <f>VLOOKUP(B33,ﾁｰﾑﾃﾞｰﾀ入力!$B$9:$M$208,12)</f>
        <v>#N/A</v>
      </c>
      <c r="AF33" s="161"/>
      <c r="AG33" s="161"/>
      <c r="AH33" s="161"/>
      <c r="AI33" s="162"/>
      <c r="AJ33" s="44" t="e">
        <f>VLOOKUP(B33,ﾁｰﾑﾃﾞｰﾀ入力!$B$9:$O$208,13)</f>
        <v>#N/A</v>
      </c>
      <c r="AK33" s="45" t="e">
        <f>VLOOKUP(B33,ﾁｰﾑﾃﾞｰﾀ入力!$B$9:$O$208,14)</f>
        <v>#N/A</v>
      </c>
    </row>
    <row r="34" spans="1:37" ht="18" customHeight="1">
      <c r="A34" s="18">
        <v>16</v>
      </c>
      <c r="B34" s="95"/>
      <c r="C34" s="115"/>
      <c r="D34" s="117"/>
      <c r="E34" s="115"/>
      <c r="F34" s="116"/>
      <c r="G34" s="115" t="e">
        <f>VLOOKUP(B34,ﾁｰﾑﾃﾞｰﾀ入力!$B$9:$O$208,2)</f>
        <v>#N/A</v>
      </c>
      <c r="H34" s="117"/>
      <c r="I34" s="14" t="s">
        <v>15</v>
      </c>
      <c r="J34" s="117" t="e">
        <f>VLOOKUP(B34,ﾁｰﾑﾃﾞｰﾀ入力!$B$9:$O$208,4)</f>
        <v>#N/A</v>
      </c>
      <c r="K34" s="116"/>
      <c r="L34" s="115" t="e">
        <f>VLOOKUP(B34,ﾁｰﾑﾃﾞｰﾀ入力!$B$9:$O$208,5)</f>
        <v>#N/A</v>
      </c>
      <c r="M34" s="116"/>
      <c r="N34" s="106" t="e">
        <f>VLOOKUP(B34,ﾁｰﾑﾃﾞｰﾀ入力!$B$9:$O$208,6)</f>
        <v>#N/A</v>
      </c>
      <c r="O34" s="126"/>
      <c r="P34" s="126"/>
      <c r="Q34" s="126"/>
      <c r="R34" s="126"/>
      <c r="S34" s="126"/>
      <c r="T34" s="127"/>
      <c r="U34" s="121" t="e">
        <f>VLOOKUP(B34,ﾁｰﾑﾃﾞｰﾀ入力!$B$9:$O$208,8)</f>
        <v>#N/A</v>
      </c>
      <c r="V34" s="122"/>
      <c r="W34" s="121" t="e">
        <f>VLOOKUP(B34,ﾁｰﾑﾃﾞｰﾀ入力!$B$9:$O$208,9)</f>
        <v>#N/A</v>
      </c>
      <c r="X34" s="122"/>
      <c r="Y34" s="121" t="e">
        <f>VLOOKUP(B34,ﾁｰﾑﾃﾞｰﾀ入力!$B$9:$O$208,10)</f>
        <v>#N/A</v>
      </c>
      <c r="Z34" s="122"/>
      <c r="AA34" s="118" t="e">
        <f>VLOOKUP(B34,ﾁｰﾑﾃﾞｰﾀ入力!$B$9:$O$208,11)</f>
        <v>#N/A</v>
      </c>
      <c r="AB34" s="119"/>
      <c r="AC34" s="119"/>
      <c r="AD34" s="120"/>
      <c r="AE34" s="157" t="e">
        <f>VLOOKUP(B34,ﾁｰﾑﾃﾞｰﾀ入力!$B$9:$M$208,12)</f>
        <v>#N/A</v>
      </c>
      <c r="AF34" s="158"/>
      <c r="AG34" s="158"/>
      <c r="AH34" s="158"/>
      <c r="AI34" s="159"/>
      <c r="AJ34" s="39" t="e">
        <f>VLOOKUP(B34,ﾁｰﾑﾃﾞｰﾀ入力!$B$9:$O$208,13)</f>
        <v>#N/A</v>
      </c>
      <c r="AK34" s="40" t="e">
        <f>VLOOKUP(B34,ﾁｰﾑﾃﾞｰﾀ入力!$B$9:$O$208,14)</f>
        <v>#N/A</v>
      </c>
    </row>
    <row r="35" spans="1:37" ht="18" customHeight="1">
      <c r="A35" s="19">
        <v>17</v>
      </c>
      <c r="B35" s="95"/>
      <c r="C35" s="106"/>
      <c r="D35" s="126"/>
      <c r="E35" s="106"/>
      <c r="F35" s="127"/>
      <c r="G35" s="115" t="e">
        <f>VLOOKUP(B35,ﾁｰﾑﾃﾞｰﾀ入力!$B$9:$O$208,2)</f>
        <v>#N/A</v>
      </c>
      <c r="H35" s="117"/>
      <c r="I35" s="15" t="s">
        <v>15</v>
      </c>
      <c r="J35" s="117" t="e">
        <f>VLOOKUP(B35,ﾁｰﾑﾃﾞｰﾀ入力!$B$9:$O$208,4)</f>
        <v>#N/A</v>
      </c>
      <c r="K35" s="116"/>
      <c r="L35" s="115" t="e">
        <f>VLOOKUP(B35,ﾁｰﾑﾃﾞｰﾀ入力!$B$9:$O$208,5)</f>
        <v>#N/A</v>
      </c>
      <c r="M35" s="116"/>
      <c r="N35" s="106" t="e">
        <f>VLOOKUP(B35,ﾁｰﾑﾃﾞｰﾀ入力!$B$9:$O$208,6)</f>
        <v>#N/A</v>
      </c>
      <c r="O35" s="126"/>
      <c r="P35" s="126"/>
      <c r="Q35" s="126"/>
      <c r="R35" s="126"/>
      <c r="S35" s="126"/>
      <c r="T35" s="127"/>
      <c r="U35" s="121" t="e">
        <f>VLOOKUP(B35,ﾁｰﾑﾃﾞｰﾀ入力!$B$9:$O$208,8)</f>
        <v>#N/A</v>
      </c>
      <c r="V35" s="122"/>
      <c r="W35" s="121" t="e">
        <f>VLOOKUP(B35,ﾁｰﾑﾃﾞｰﾀ入力!$B$9:$O$208,9)</f>
        <v>#N/A</v>
      </c>
      <c r="X35" s="122"/>
      <c r="Y35" s="121" t="e">
        <f>VLOOKUP(B35,ﾁｰﾑﾃﾞｰﾀ入力!$B$9:$O$208,10)</f>
        <v>#N/A</v>
      </c>
      <c r="Z35" s="122"/>
      <c r="AA35" s="118" t="e">
        <f>VLOOKUP(B35,ﾁｰﾑﾃﾞｰﾀ入力!$B$9:$O$208,11)</f>
        <v>#N/A</v>
      </c>
      <c r="AB35" s="119"/>
      <c r="AC35" s="119"/>
      <c r="AD35" s="120"/>
      <c r="AE35" s="160" t="e">
        <f>VLOOKUP(B35,ﾁｰﾑﾃﾞｰﾀ入力!$B$9:$M$208,12)</f>
        <v>#N/A</v>
      </c>
      <c r="AF35" s="161"/>
      <c r="AG35" s="161"/>
      <c r="AH35" s="161"/>
      <c r="AI35" s="162"/>
      <c r="AJ35" s="39" t="e">
        <f>VLOOKUP(B35,ﾁｰﾑﾃﾞｰﾀ入力!$B$9:$O$208,13)</f>
        <v>#N/A</v>
      </c>
      <c r="AK35" s="40" t="e">
        <f>VLOOKUP(B35,ﾁｰﾑﾃﾞｰﾀ入力!$B$9:$O$208,14)</f>
        <v>#N/A</v>
      </c>
    </row>
    <row r="36" spans="1:37" ht="18" customHeight="1">
      <c r="A36" s="18">
        <v>18</v>
      </c>
      <c r="B36" s="95"/>
      <c r="C36" s="115"/>
      <c r="D36" s="117"/>
      <c r="E36" s="115"/>
      <c r="F36" s="116"/>
      <c r="G36" s="115" t="e">
        <f>VLOOKUP(B36,ﾁｰﾑﾃﾞｰﾀ入力!$B$9:$O$208,2)</f>
        <v>#N/A</v>
      </c>
      <c r="H36" s="117"/>
      <c r="I36" s="14" t="s">
        <v>15</v>
      </c>
      <c r="J36" s="117" t="e">
        <f>VLOOKUP(B36,ﾁｰﾑﾃﾞｰﾀ入力!$B$9:$O$208,4)</f>
        <v>#N/A</v>
      </c>
      <c r="K36" s="116"/>
      <c r="L36" s="115" t="e">
        <f>VLOOKUP(B36,ﾁｰﾑﾃﾞｰﾀ入力!$B$9:$O$208,5)</f>
        <v>#N/A</v>
      </c>
      <c r="M36" s="116"/>
      <c r="N36" s="106" t="e">
        <f>VLOOKUP(B36,ﾁｰﾑﾃﾞｰﾀ入力!$B$9:$O$208,6)</f>
        <v>#N/A</v>
      </c>
      <c r="O36" s="126"/>
      <c r="P36" s="126"/>
      <c r="Q36" s="126"/>
      <c r="R36" s="126"/>
      <c r="S36" s="126"/>
      <c r="T36" s="127"/>
      <c r="U36" s="121" t="e">
        <f>VLOOKUP(B36,ﾁｰﾑﾃﾞｰﾀ入力!$B$9:$O$208,8)</f>
        <v>#N/A</v>
      </c>
      <c r="V36" s="122"/>
      <c r="W36" s="121" t="e">
        <f>VLOOKUP(B36,ﾁｰﾑﾃﾞｰﾀ入力!$B$9:$O$208,9)</f>
        <v>#N/A</v>
      </c>
      <c r="X36" s="122"/>
      <c r="Y36" s="121" t="e">
        <f>VLOOKUP(B36,ﾁｰﾑﾃﾞｰﾀ入力!$B$9:$O$208,10)</f>
        <v>#N/A</v>
      </c>
      <c r="Z36" s="122"/>
      <c r="AA36" s="118" t="e">
        <f>VLOOKUP(B36,ﾁｰﾑﾃﾞｰﾀ入力!$B$9:$O$208,11)</f>
        <v>#N/A</v>
      </c>
      <c r="AB36" s="119"/>
      <c r="AC36" s="119"/>
      <c r="AD36" s="120"/>
      <c r="AE36" s="157" t="e">
        <f>VLOOKUP(B36,ﾁｰﾑﾃﾞｰﾀ入力!$B$9:$M$208,12)</f>
        <v>#N/A</v>
      </c>
      <c r="AF36" s="158"/>
      <c r="AG36" s="158"/>
      <c r="AH36" s="158"/>
      <c r="AI36" s="159"/>
      <c r="AJ36" s="39" t="e">
        <f>VLOOKUP(B36,ﾁｰﾑﾃﾞｰﾀ入力!$B$9:$O$208,13)</f>
        <v>#N/A</v>
      </c>
      <c r="AK36" s="40" t="e">
        <f>VLOOKUP(B36,ﾁｰﾑﾃﾞｰﾀ入力!$B$9:$O$208,14)</f>
        <v>#N/A</v>
      </c>
    </row>
    <row r="37" spans="1:37" ht="18" customHeight="1">
      <c r="A37" s="18">
        <v>19</v>
      </c>
      <c r="B37" s="95"/>
      <c r="C37" s="115"/>
      <c r="D37" s="117"/>
      <c r="E37" s="115"/>
      <c r="F37" s="116"/>
      <c r="G37" s="115" t="e">
        <f>VLOOKUP(B37,ﾁｰﾑﾃﾞｰﾀ入力!$B$9:$O$208,2)</f>
        <v>#N/A</v>
      </c>
      <c r="H37" s="117"/>
      <c r="I37" s="14" t="s">
        <v>15</v>
      </c>
      <c r="J37" s="117" t="e">
        <f>VLOOKUP(B37,ﾁｰﾑﾃﾞｰﾀ入力!$B$9:$O$208,4)</f>
        <v>#N/A</v>
      </c>
      <c r="K37" s="116"/>
      <c r="L37" s="115" t="e">
        <f>VLOOKUP(B37,ﾁｰﾑﾃﾞｰﾀ入力!$B$9:$O$208,5)</f>
        <v>#N/A</v>
      </c>
      <c r="M37" s="116"/>
      <c r="N37" s="106" t="e">
        <f>VLOOKUP(B37,ﾁｰﾑﾃﾞｰﾀ入力!$B$9:$O$208,6)</f>
        <v>#N/A</v>
      </c>
      <c r="O37" s="126"/>
      <c r="P37" s="126"/>
      <c r="Q37" s="126"/>
      <c r="R37" s="126"/>
      <c r="S37" s="126"/>
      <c r="T37" s="127"/>
      <c r="U37" s="121" t="e">
        <f>VLOOKUP(B37,ﾁｰﾑﾃﾞｰﾀ入力!$B$9:$O$208,8)</f>
        <v>#N/A</v>
      </c>
      <c r="V37" s="122"/>
      <c r="W37" s="121" t="e">
        <f>VLOOKUP(B37,ﾁｰﾑﾃﾞｰﾀ入力!$B$9:$O$208,9)</f>
        <v>#N/A</v>
      </c>
      <c r="X37" s="122"/>
      <c r="Y37" s="121" t="e">
        <f>VLOOKUP(B37,ﾁｰﾑﾃﾞｰﾀ入力!$B$9:$O$208,10)</f>
        <v>#N/A</v>
      </c>
      <c r="Z37" s="122"/>
      <c r="AA37" s="118" t="e">
        <f>VLOOKUP(B37,ﾁｰﾑﾃﾞｰﾀ入力!$B$9:$O$208,11)</f>
        <v>#N/A</v>
      </c>
      <c r="AB37" s="119"/>
      <c r="AC37" s="119"/>
      <c r="AD37" s="120"/>
      <c r="AE37" s="157" t="e">
        <f>VLOOKUP(B37,ﾁｰﾑﾃﾞｰﾀ入力!$B$9:$M$208,12)</f>
        <v>#N/A</v>
      </c>
      <c r="AF37" s="158"/>
      <c r="AG37" s="158"/>
      <c r="AH37" s="158"/>
      <c r="AI37" s="159"/>
      <c r="AJ37" s="39" t="e">
        <f>VLOOKUP(B37,ﾁｰﾑﾃﾞｰﾀ入力!$B$9:$O$208,13)</f>
        <v>#N/A</v>
      </c>
      <c r="AK37" s="40" t="e">
        <f>VLOOKUP(B37,ﾁｰﾑﾃﾞｰﾀ入力!$B$9:$O$208,14)</f>
        <v>#N/A</v>
      </c>
    </row>
    <row r="38" spans="1:37" ht="18" customHeight="1">
      <c r="A38" s="18">
        <v>20</v>
      </c>
      <c r="B38" s="95"/>
      <c r="C38" s="115"/>
      <c r="D38" s="117"/>
      <c r="E38" s="115"/>
      <c r="F38" s="116"/>
      <c r="G38" s="115" t="e">
        <f>VLOOKUP(B38,ﾁｰﾑﾃﾞｰﾀ入力!$B$9:$O$208,2)</f>
        <v>#N/A</v>
      </c>
      <c r="H38" s="117"/>
      <c r="I38" s="14" t="s">
        <v>15</v>
      </c>
      <c r="J38" s="117" t="e">
        <f>VLOOKUP(B38,ﾁｰﾑﾃﾞｰﾀ入力!$B$9:$O$208,4)</f>
        <v>#N/A</v>
      </c>
      <c r="K38" s="116"/>
      <c r="L38" s="115" t="e">
        <f>VLOOKUP(B38,ﾁｰﾑﾃﾞｰﾀ入力!$B$9:$O$208,5)</f>
        <v>#N/A</v>
      </c>
      <c r="M38" s="116"/>
      <c r="N38" s="106" t="e">
        <f>VLOOKUP(B38,ﾁｰﾑﾃﾞｰﾀ入力!$B$9:$O$208,6)</f>
        <v>#N/A</v>
      </c>
      <c r="O38" s="126"/>
      <c r="P38" s="126"/>
      <c r="Q38" s="126"/>
      <c r="R38" s="126"/>
      <c r="S38" s="126"/>
      <c r="T38" s="127"/>
      <c r="U38" s="121" t="e">
        <f>VLOOKUP(B38,ﾁｰﾑﾃﾞｰﾀ入力!$B$9:$O$208,8)</f>
        <v>#N/A</v>
      </c>
      <c r="V38" s="122"/>
      <c r="W38" s="121" t="e">
        <f>VLOOKUP(B38,ﾁｰﾑﾃﾞｰﾀ入力!$B$9:$O$208,9)</f>
        <v>#N/A</v>
      </c>
      <c r="X38" s="122"/>
      <c r="Y38" s="121" t="e">
        <f>VLOOKUP(B38,ﾁｰﾑﾃﾞｰﾀ入力!$B$9:$O$208,10)</f>
        <v>#N/A</v>
      </c>
      <c r="Z38" s="122"/>
      <c r="AA38" s="118" t="e">
        <f>VLOOKUP(B38,ﾁｰﾑﾃﾞｰﾀ入力!$B$9:$O$208,11)</f>
        <v>#N/A</v>
      </c>
      <c r="AB38" s="119"/>
      <c r="AC38" s="119"/>
      <c r="AD38" s="120"/>
      <c r="AE38" s="157" t="e">
        <f>VLOOKUP(B38,ﾁｰﾑﾃﾞｰﾀ入力!$B$9:$M$208,12)</f>
        <v>#N/A</v>
      </c>
      <c r="AF38" s="158"/>
      <c r="AG38" s="158"/>
      <c r="AH38" s="158"/>
      <c r="AI38" s="159"/>
      <c r="AJ38" s="39" t="e">
        <f>VLOOKUP(B38,ﾁｰﾑﾃﾞｰﾀ入力!$B$9:$O$208,13)</f>
        <v>#N/A</v>
      </c>
      <c r="AK38" s="40" t="e">
        <f>VLOOKUP(B38,ﾁｰﾑﾃﾞｰﾀ入力!$B$9:$O$208,14)</f>
        <v>#N/A</v>
      </c>
    </row>
    <row r="39" spans="1:37" ht="18" customHeight="1">
      <c r="A39" s="18">
        <v>21</v>
      </c>
      <c r="B39" s="95"/>
      <c r="C39" s="115"/>
      <c r="D39" s="117"/>
      <c r="E39" s="115"/>
      <c r="F39" s="116"/>
      <c r="G39" s="115" t="e">
        <f>VLOOKUP(B39,ﾁｰﾑﾃﾞｰﾀ入力!$B$9:$O$208,2)</f>
        <v>#N/A</v>
      </c>
      <c r="H39" s="117"/>
      <c r="I39" s="14" t="s">
        <v>15</v>
      </c>
      <c r="J39" s="117" t="e">
        <f>VLOOKUP(B39,ﾁｰﾑﾃﾞｰﾀ入力!$B$9:$O$208,4)</f>
        <v>#N/A</v>
      </c>
      <c r="K39" s="116"/>
      <c r="L39" s="115" t="e">
        <f>VLOOKUP(B39,ﾁｰﾑﾃﾞｰﾀ入力!$B$9:$O$208,5)</f>
        <v>#N/A</v>
      </c>
      <c r="M39" s="116"/>
      <c r="N39" s="106" t="e">
        <f>VLOOKUP(B39,ﾁｰﾑﾃﾞｰﾀ入力!$B$9:$O$208,6)</f>
        <v>#N/A</v>
      </c>
      <c r="O39" s="126"/>
      <c r="P39" s="126"/>
      <c r="Q39" s="126"/>
      <c r="R39" s="126"/>
      <c r="S39" s="126"/>
      <c r="T39" s="127"/>
      <c r="U39" s="121" t="e">
        <f>VLOOKUP(B39,ﾁｰﾑﾃﾞｰﾀ入力!$B$9:$O$208,8)</f>
        <v>#N/A</v>
      </c>
      <c r="V39" s="122"/>
      <c r="W39" s="121" t="e">
        <f>VLOOKUP(B39,ﾁｰﾑﾃﾞｰﾀ入力!$B$9:$O$208,9)</f>
        <v>#N/A</v>
      </c>
      <c r="X39" s="122"/>
      <c r="Y39" s="121" t="e">
        <f>VLOOKUP(B39,ﾁｰﾑﾃﾞｰﾀ入力!$B$9:$O$208,10)</f>
        <v>#N/A</v>
      </c>
      <c r="Z39" s="122"/>
      <c r="AA39" s="118" t="e">
        <f>VLOOKUP(B39,ﾁｰﾑﾃﾞｰﾀ入力!$B$9:$O$208,11)</f>
        <v>#N/A</v>
      </c>
      <c r="AB39" s="119"/>
      <c r="AC39" s="119"/>
      <c r="AD39" s="120"/>
      <c r="AE39" s="157" t="e">
        <f>VLOOKUP(B39,ﾁｰﾑﾃﾞｰﾀ入力!$B$9:$M$208,12)</f>
        <v>#N/A</v>
      </c>
      <c r="AF39" s="158"/>
      <c r="AG39" s="158"/>
      <c r="AH39" s="158"/>
      <c r="AI39" s="159"/>
      <c r="AJ39" s="39" t="e">
        <f>VLOOKUP(B39,ﾁｰﾑﾃﾞｰﾀ入力!$B$9:$O$208,13)</f>
        <v>#N/A</v>
      </c>
      <c r="AK39" s="40" t="e">
        <f>VLOOKUP(B39,ﾁｰﾑﾃﾞｰﾀ入力!$B$9:$O$208,14)</f>
        <v>#N/A</v>
      </c>
    </row>
    <row r="40" spans="1:37" ht="18" customHeight="1">
      <c r="A40" s="18">
        <v>22</v>
      </c>
      <c r="B40" s="95"/>
      <c r="C40" s="115"/>
      <c r="D40" s="117"/>
      <c r="E40" s="115"/>
      <c r="F40" s="116"/>
      <c r="G40" s="115" t="e">
        <f>VLOOKUP(B40,ﾁｰﾑﾃﾞｰﾀ入力!$B$9:$O$208,2)</f>
        <v>#N/A</v>
      </c>
      <c r="H40" s="117"/>
      <c r="I40" s="14" t="s">
        <v>15</v>
      </c>
      <c r="J40" s="117" t="e">
        <f>VLOOKUP(B40,ﾁｰﾑﾃﾞｰﾀ入力!$B$9:$O$208,4)</f>
        <v>#N/A</v>
      </c>
      <c r="K40" s="116"/>
      <c r="L40" s="115" t="e">
        <f>VLOOKUP(B40,ﾁｰﾑﾃﾞｰﾀ入力!$B$9:$O$208,5)</f>
        <v>#N/A</v>
      </c>
      <c r="M40" s="116"/>
      <c r="N40" s="106" t="e">
        <f>VLOOKUP(B40,ﾁｰﾑﾃﾞｰﾀ入力!$B$9:$O$208,6)</f>
        <v>#N/A</v>
      </c>
      <c r="O40" s="126"/>
      <c r="P40" s="126"/>
      <c r="Q40" s="126"/>
      <c r="R40" s="126"/>
      <c r="S40" s="126"/>
      <c r="T40" s="127"/>
      <c r="U40" s="121" t="e">
        <f>VLOOKUP(B40,ﾁｰﾑﾃﾞｰﾀ入力!$B$9:$O$208,8)</f>
        <v>#N/A</v>
      </c>
      <c r="V40" s="122"/>
      <c r="W40" s="121" t="e">
        <f>VLOOKUP(B40,ﾁｰﾑﾃﾞｰﾀ入力!$B$9:$O$208,9)</f>
        <v>#N/A</v>
      </c>
      <c r="X40" s="122"/>
      <c r="Y40" s="121" t="e">
        <f>VLOOKUP(B40,ﾁｰﾑﾃﾞｰﾀ入力!$B$9:$O$208,10)</f>
        <v>#N/A</v>
      </c>
      <c r="Z40" s="122"/>
      <c r="AA40" s="118" t="e">
        <f>VLOOKUP(B40,ﾁｰﾑﾃﾞｰﾀ入力!$B$9:$O$208,11)</f>
        <v>#N/A</v>
      </c>
      <c r="AB40" s="119"/>
      <c r="AC40" s="119"/>
      <c r="AD40" s="120"/>
      <c r="AE40" s="157" t="e">
        <f>VLOOKUP(B40,ﾁｰﾑﾃﾞｰﾀ入力!$B$9:$M$208,12)</f>
        <v>#N/A</v>
      </c>
      <c r="AF40" s="158"/>
      <c r="AG40" s="158"/>
      <c r="AH40" s="158"/>
      <c r="AI40" s="159"/>
      <c r="AJ40" s="39" t="e">
        <f>VLOOKUP(B40,ﾁｰﾑﾃﾞｰﾀ入力!$B$9:$O$208,13)</f>
        <v>#N/A</v>
      </c>
      <c r="AK40" s="40" t="e">
        <f>VLOOKUP(B40,ﾁｰﾑﾃﾞｰﾀ入力!$B$9:$O$208,14)</f>
        <v>#N/A</v>
      </c>
    </row>
    <row r="41" spans="1:37" ht="18" customHeight="1">
      <c r="A41" s="18">
        <v>23</v>
      </c>
      <c r="B41" s="95"/>
      <c r="C41" s="115"/>
      <c r="D41" s="117"/>
      <c r="E41" s="115"/>
      <c r="F41" s="116"/>
      <c r="G41" s="115" t="e">
        <f>VLOOKUP(B41,ﾁｰﾑﾃﾞｰﾀ入力!$B$9:$O$208,2)</f>
        <v>#N/A</v>
      </c>
      <c r="H41" s="117"/>
      <c r="I41" s="14" t="s">
        <v>15</v>
      </c>
      <c r="J41" s="117" t="e">
        <f>VLOOKUP(B41,ﾁｰﾑﾃﾞｰﾀ入力!$B$9:$O$208,4)</f>
        <v>#N/A</v>
      </c>
      <c r="K41" s="116"/>
      <c r="L41" s="115" t="e">
        <f>VLOOKUP(B41,ﾁｰﾑﾃﾞｰﾀ入力!$B$9:$O$208,5)</f>
        <v>#N/A</v>
      </c>
      <c r="M41" s="116"/>
      <c r="N41" s="106" t="e">
        <f>VLOOKUP(B41,ﾁｰﾑﾃﾞｰﾀ入力!$B$9:$O$208,6)</f>
        <v>#N/A</v>
      </c>
      <c r="O41" s="126"/>
      <c r="P41" s="126"/>
      <c r="Q41" s="126"/>
      <c r="R41" s="126"/>
      <c r="S41" s="126"/>
      <c r="T41" s="127"/>
      <c r="U41" s="121" t="e">
        <f>VLOOKUP(B41,ﾁｰﾑﾃﾞｰﾀ入力!$B$9:$O$208,8)</f>
        <v>#N/A</v>
      </c>
      <c r="V41" s="122"/>
      <c r="W41" s="121" t="e">
        <f>VLOOKUP(B41,ﾁｰﾑﾃﾞｰﾀ入力!$B$9:$O$208,9)</f>
        <v>#N/A</v>
      </c>
      <c r="X41" s="122"/>
      <c r="Y41" s="121" t="e">
        <f>VLOOKUP(B41,ﾁｰﾑﾃﾞｰﾀ入力!$B$9:$O$208,10)</f>
        <v>#N/A</v>
      </c>
      <c r="Z41" s="122"/>
      <c r="AA41" s="118" t="e">
        <f>VLOOKUP(B41,ﾁｰﾑﾃﾞｰﾀ入力!$B$9:$O$208,11)</f>
        <v>#N/A</v>
      </c>
      <c r="AB41" s="119"/>
      <c r="AC41" s="119"/>
      <c r="AD41" s="120"/>
      <c r="AE41" s="157" t="e">
        <f>VLOOKUP(B41,ﾁｰﾑﾃﾞｰﾀ入力!$B$9:$M$208,12)</f>
        <v>#N/A</v>
      </c>
      <c r="AF41" s="158"/>
      <c r="AG41" s="158"/>
      <c r="AH41" s="158"/>
      <c r="AI41" s="159"/>
      <c r="AJ41" s="39" t="e">
        <f>VLOOKUP(B41,ﾁｰﾑﾃﾞｰﾀ入力!$B$9:$O$208,13)</f>
        <v>#N/A</v>
      </c>
      <c r="AK41" s="40" t="e">
        <f>VLOOKUP(B41,ﾁｰﾑﾃﾞｰﾀ入力!$B$9:$O$208,14)</f>
        <v>#N/A</v>
      </c>
    </row>
    <row r="42" spans="1:37" ht="18" customHeight="1">
      <c r="A42" s="18">
        <v>24</v>
      </c>
      <c r="B42" s="95"/>
      <c r="C42" s="115"/>
      <c r="D42" s="117"/>
      <c r="E42" s="115"/>
      <c r="F42" s="116"/>
      <c r="G42" s="115" t="e">
        <f>VLOOKUP(B42,ﾁｰﾑﾃﾞｰﾀ入力!$B$9:$O$208,2)</f>
        <v>#N/A</v>
      </c>
      <c r="H42" s="117"/>
      <c r="I42" s="14" t="s">
        <v>15</v>
      </c>
      <c r="J42" s="117" t="e">
        <f>VLOOKUP(B42,ﾁｰﾑﾃﾞｰﾀ入力!$B$9:$O$208,4)</f>
        <v>#N/A</v>
      </c>
      <c r="K42" s="116"/>
      <c r="L42" s="115" t="e">
        <f>VLOOKUP(B42,ﾁｰﾑﾃﾞｰﾀ入力!$B$9:$O$208,5)</f>
        <v>#N/A</v>
      </c>
      <c r="M42" s="116"/>
      <c r="N42" s="106" t="e">
        <f>VLOOKUP(B42,ﾁｰﾑﾃﾞｰﾀ入力!$B$9:$O$208,6)</f>
        <v>#N/A</v>
      </c>
      <c r="O42" s="126"/>
      <c r="P42" s="126"/>
      <c r="Q42" s="126"/>
      <c r="R42" s="126"/>
      <c r="S42" s="126"/>
      <c r="T42" s="127"/>
      <c r="U42" s="121" t="e">
        <f>VLOOKUP(B42,ﾁｰﾑﾃﾞｰﾀ入力!$B$9:$O$208,8)</f>
        <v>#N/A</v>
      </c>
      <c r="V42" s="122"/>
      <c r="W42" s="121" t="e">
        <f>VLOOKUP(B42,ﾁｰﾑﾃﾞｰﾀ入力!$B$9:$O$208,9)</f>
        <v>#N/A</v>
      </c>
      <c r="X42" s="122"/>
      <c r="Y42" s="121" t="e">
        <f>VLOOKUP(B42,ﾁｰﾑﾃﾞｰﾀ入力!$B$9:$O$208,10)</f>
        <v>#N/A</v>
      </c>
      <c r="Z42" s="122"/>
      <c r="AA42" s="118" t="e">
        <f>VLOOKUP(B42,ﾁｰﾑﾃﾞｰﾀ入力!$B$9:$O$208,11)</f>
        <v>#N/A</v>
      </c>
      <c r="AB42" s="119"/>
      <c r="AC42" s="119"/>
      <c r="AD42" s="120"/>
      <c r="AE42" s="157" t="e">
        <f>VLOOKUP(B42,ﾁｰﾑﾃﾞｰﾀ入力!$B$9:$M$208,12)</f>
        <v>#N/A</v>
      </c>
      <c r="AF42" s="158"/>
      <c r="AG42" s="158"/>
      <c r="AH42" s="158"/>
      <c r="AI42" s="159"/>
      <c r="AJ42" s="39" t="e">
        <f>VLOOKUP(B42,ﾁｰﾑﾃﾞｰﾀ入力!$B$9:$O$208,13)</f>
        <v>#N/A</v>
      </c>
      <c r="AK42" s="40" t="e">
        <f>VLOOKUP(B42,ﾁｰﾑﾃﾞｰﾀ入力!$B$9:$O$208,14)</f>
        <v>#N/A</v>
      </c>
    </row>
    <row r="43" spans="1:37" ht="18" customHeight="1">
      <c r="A43" s="18">
        <v>25</v>
      </c>
      <c r="B43" s="95"/>
      <c r="C43" s="115"/>
      <c r="D43" s="117"/>
      <c r="E43" s="115"/>
      <c r="F43" s="116"/>
      <c r="G43" s="115" t="e">
        <f>VLOOKUP(B43,ﾁｰﾑﾃﾞｰﾀ入力!$B$9:$O$208,2)</f>
        <v>#N/A</v>
      </c>
      <c r="H43" s="117"/>
      <c r="I43" s="14" t="s">
        <v>15</v>
      </c>
      <c r="J43" s="117" t="e">
        <f>VLOOKUP(B43,ﾁｰﾑﾃﾞｰﾀ入力!$B$9:$O$208,4)</f>
        <v>#N/A</v>
      </c>
      <c r="K43" s="116"/>
      <c r="L43" s="115" t="e">
        <f>VLOOKUP(B43,ﾁｰﾑﾃﾞｰﾀ入力!$B$9:$O$208,5)</f>
        <v>#N/A</v>
      </c>
      <c r="M43" s="116"/>
      <c r="N43" s="106" t="e">
        <f>VLOOKUP(B43,ﾁｰﾑﾃﾞｰﾀ入力!$B$9:$O$208,6)</f>
        <v>#N/A</v>
      </c>
      <c r="O43" s="126"/>
      <c r="P43" s="126"/>
      <c r="Q43" s="126"/>
      <c r="R43" s="126"/>
      <c r="S43" s="126"/>
      <c r="T43" s="127"/>
      <c r="U43" s="121" t="e">
        <f>VLOOKUP(B43,ﾁｰﾑﾃﾞｰﾀ入力!$B$9:$O$208,8)</f>
        <v>#N/A</v>
      </c>
      <c r="V43" s="122"/>
      <c r="W43" s="121" t="e">
        <f>VLOOKUP(B43,ﾁｰﾑﾃﾞｰﾀ入力!$B$9:$O$208,9)</f>
        <v>#N/A</v>
      </c>
      <c r="X43" s="122"/>
      <c r="Y43" s="121" t="e">
        <f>VLOOKUP(B43,ﾁｰﾑﾃﾞｰﾀ入力!$B$9:$O$208,10)</f>
        <v>#N/A</v>
      </c>
      <c r="Z43" s="122"/>
      <c r="AA43" s="118" t="e">
        <f>VLOOKUP(B43,ﾁｰﾑﾃﾞｰﾀ入力!$B$9:$O$208,11)</f>
        <v>#N/A</v>
      </c>
      <c r="AB43" s="119"/>
      <c r="AC43" s="119"/>
      <c r="AD43" s="120"/>
      <c r="AE43" s="157" t="e">
        <f>VLOOKUP(B43,ﾁｰﾑﾃﾞｰﾀ入力!$B$9:$M$208,12)</f>
        <v>#N/A</v>
      </c>
      <c r="AF43" s="158"/>
      <c r="AG43" s="158"/>
      <c r="AH43" s="158"/>
      <c r="AI43" s="159"/>
      <c r="AJ43" s="39" t="e">
        <f>VLOOKUP(B43,ﾁｰﾑﾃﾞｰﾀ入力!$B$9:$O$208,13)</f>
        <v>#N/A</v>
      </c>
      <c r="AK43" s="40" t="e">
        <f>VLOOKUP(B43,ﾁｰﾑﾃﾞｰﾀ入力!$B$9:$O$208,14)</f>
        <v>#N/A</v>
      </c>
    </row>
    <row r="44" spans="1:37" ht="18" customHeight="1">
      <c r="A44" s="18">
        <v>26</v>
      </c>
      <c r="B44" s="95"/>
      <c r="C44" s="115"/>
      <c r="D44" s="117"/>
      <c r="E44" s="115"/>
      <c r="F44" s="116"/>
      <c r="G44" s="115" t="e">
        <f>VLOOKUP(B44,ﾁｰﾑﾃﾞｰﾀ入力!$B$9:$O$208,2)</f>
        <v>#N/A</v>
      </c>
      <c r="H44" s="117"/>
      <c r="I44" s="14" t="s">
        <v>15</v>
      </c>
      <c r="J44" s="117" t="e">
        <f>VLOOKUP(B44,ﾁｰﾑﾃﾞｰﾀ入力!$B$9:$O$208,4)</f>
        <v>#N/A</v>
      </c>
      <c r="K44" s="116"/>
      <c r="L44" s="115" t="e">
        <f>VLOOKUP(B44,ﾁｰﾑﾃﾞｰﾀ入力!$B$9:$O$208,5)</f>
        <v>#N/A</v>
      </c>
      <c r="M44" s="116"/>
      <c r="N44" s="106" t="e">
        <f>VLOOKUP(B44,ﾁｰﾑﾃﾞｰﾀ入力!$B$9:$O$208,6)</f>
        <v>#N/A</v>
      </c>
      <c r="O44" s="126"/>
      <c r="P44" s="126"/>
      <c r="Q44" s="126"/>
      <c r="R44" s="126"/>
      <c r="S44" s="126"/>
      <c r="T44" s="127"/>
      <c r="U44" s="121" t="e">
        <f>VLOOKUP(B44,ﾁｰﾑﾃﾞｰﾀ入力!$B$9:$O$208,8)</f>
        <v>#N/A</v>
      </c>
      <c r="V44" s="122"/>
      <c r="W44" s="121" t="e">
        <f>VLOOKUP(B44,ﾁｰﾑﾃﾞｰﾀ入力!$B$9:$O$208,9)</f>
        <v>#N/A</v>
      </c>
      <c r="X44" s="122"/>
      <c r="Y44" s="121" t="e">
        <f>VLOOKUP(B44,ﾁｰﾑﾃﾞｰﾀ入力!$B$9:$O$208,10)</f>
        <v>#N/A</v>
      </c>
      <c r="Z44" s="122"/>
      <c r="AA44" s="118" t="e">
        <f>VLOOKUP(B44,ﾁｰﾑﾃﾞｰﾀ入力!$B$9:$O$208,11)</f>
        <v>#N/A</v>
      </c>
      <c r="AB44" s="119"/>
      <c r="AC44" s="119"/>
      <c r="AD44" s="120"/>
      <c r="AE44" s="157" t="e">
        <f>VLOOKUP(B44,ﾁｰﾑﾃﾞｰﾀ入力!$B$9:$M$208,12)</f>
        <v>#N/A</v>
      </c>
      <c r="AF44" s="158"/>
      <c r="AG44" s="158"/>
      <c r="AH44" s="158"/>
      <c r="AI44" s="159"/>
      <c r="AJ44" s="39" t="e">
        <f>VLOOKUP(B44,ﾁｰﾑﾃﾞｰﾀ入力!$B$9:$O$208,13)</f>
        <v>#N/A</v>
      </c>
      <c r="AK44" s="40" t="e">
        <f>VLOOKUP(B44,ﾁｰﾑﾃﾞｰﾀ入力!$B$9:$O$208,14)</f>
        <v>#N/A</v>
      </c>
    </row>
    <row r="45" spans="1:37" ht="18" customHeight="1">
      <c r="A45" s="18">
        <v>27</v>
      </c>
      <c r="B45" s="95"/>
      <c r="C45" s="115"/>
      <c r="D45" s="117"/>
      <c r="E45" s="115"/>
      <c r="F45" s="116"/>
      <c r="G45" s="115" t="e">
        <f>VLOOKUP(B45,ﾁｰﾑﾃﾞｰﾀ入力!$B$9:$O$208,2)</f>
        <v>#N/A</v>
      </c>
      <c r="H45" s="117"/>
      <c r="I45" s="14" t="s">
        <v>15</v>
      </c>
      <c r="J45" s="117" t="e">
        <f>VLOOKUP(B45,ﾁｰﾑﾃﾞｰﾀ入力!$B$9:$O$208,4)</f>
        <v>#N/A</v>
      </c>
      <c r="K45" s="116"/>
      <c r="L45" s="115" t="e">
        <f>VLOOKUP(B45,ﾁｰﾑﾃﾞｰﾀ入力!$B$9:$O$208,5)</f>
        <v>#N/A</v>
      </c>
      <c r="M45" s="116"/>
      <c r="N45" s="106" t="e">
        <f>VLOOKUP(B45,ﾁｰﾑﾃﾞｰﾀ入力!$B$9:$O$208,6)</f>
        <v>#N/A</v>
      </c>
      <c r="O45" s="126"/>
      <c r="P45" s="126"/>
      <c r="Q45" s="126"/>
      <c r="R45" s="126"/>
      <c r="S45" s="126"/>
      <c r="T45" s="127"/>
      <c r="U45" s="121" t="e">
        <f>VLOOKUP(B45,ﾁｰﾑﾃﾞｰﾀ入力!$B$9:$O$208,8)</f>
        <v>#N/A</v>
      </c>
      <c r="V45" s="122"/>
      <c r="W45" s="121" t="e">
        <f>VLOOKUP(B45,ﾁｰﾑﾃﾞｰﾀ入力!$B$9:$O$208,9)</f>
        <v>#N/A</v>
      </c>
      <c r="X45" s="122"/>
      <c r="Y45" s="121" t="e">
        <f>VLOOKUP(B45,ﾁｰﾑﾃﾞｰﾀ入力!$B$9:$O$208,10)</f>
        <v>#N/A</v>
      </c>
      <c r="Z45" s="122"/>
      <c r="AA45" s="118" t="e">
        <f>VLOOKUP(B45,ﾁｰﾑﾃﾞｰﾀ入力!$B$9:$O$208,11)</f>
        <v>#N/A</v>
      </c>
      <c r="AB45" s="119"/>
      <c r="AC45" s="119"/>
      <c r="AD45" s="120"/>
      <c r="AE45" s="157" t="e">
        <f>VLOOKUP(B45,ﾁｰﾑﾃﾞｰﾀ入力!$B$9:$M$208,12)</f>
        <v>#N/A</v>
      </c>
      <c r="AF45" s="158"/>
      <c r="AG45" s="158"/>
      <c r="AH45" s="158"/>
      <c r="AI45" s="159"/>
      <c r="AJ45" s="39" t="e">
        <f>VLOOKUP(B45,ﾁｰﾑﾃﾞｰﾀ入力!$B$9:$O$208,13)</f>
        <v>#N/A</v>
      </c>
      <c r="AK45" s="40" t="e">
        <f>VLOOKUP(B45,ﾁｰﾑﾃﾞｰﾀ入力!$B$9:$O$208,14)</f>
        <v>#N/A</v>
      </c>
    </row>
    <row r="46" spans="1:37" ht="18" customHeight="1">
      <c r="A46" s="18">
        <v>28</v>
      </c>
      <c r="B46" s="95"/>
      <c r="C46" s="115"/>
      <c r="D46" s="117"/>
      <c r="E46" s="115"/>
      <c r="F46" s="116"/>
      <c r="G46" s="115" t="e">
        <f>VLOOKUP(B46,ﾁｰﾑﾃﾞｰﾀ入力!$B$9:$O$208,2)</f>
        <v>#N/A</v>
      </c>
      <c r="H46" s="117"/>
      <c r="I46" s="14" t="s">
        <v>15</v>
      </c>
      <c r="J46" s="117" t="e">
        <f>VLOOKUP(B46,ﾁｰﾑﾃﾞｰﾀ入力!$B$9:$O$208,4)</f>
        <v>#N/A</v>
      </c>
      <c r="K46" s="116"/>
      <c r="L46" s="115" t="e">
        <f>VLOOKUP(B46,ﾁｰﾑﾃﾞｰﾀ入力!$B$9:$O$208,5)</f>
        <v>#N/A</v>
      </c>
      <c r="M46" s="116"/>
      <c r="N46" s="106" t="e">
        <f>VLOOKUP(B46,ﾁｰﾑﾃﾞｰﾀ入力!$B$9:$O$208,6)</f>
        <v>#N/A</v>
      </c>
      <c r="O46" s="126"/>
      <c r="P46" s="126"/>
      <c r="Q46" s="126"/>
      <c r="R46" s="126"/>
      <c r="S46" s="126"/>
      <c r="T46" s="127"/>
      <c r="U46" s="121" t="e">
        <f>VLOOKUP(B46,ﾁｰﾑﾃﾞｰﾀ入力!$B$9:$O$208,8)</f>
        <v>#N/A</v>
      </c>
      <c r="V46" s="122"/>
      <c r="W46" s="121" t="e">
        <f>VLOOKUP(B46,ﾁｰﾑﾃﾞｰﾀ入力!$B$9:$O$208,9)</f>
        <v>#N/A</v>
      </c>
      <c r="X46" s="122"/>
      <c r="Y46" s="121" t="e">
        <f>VLOOKUP(B46,ﾁｰﾑﾃﾞｰﾀ入力!$B$9:$O$208,10)</f>
        <v>#N/A</v>
      </c>
      <c r="Z46" s="122"/>
      <c r="AA46" s="118" t="e">
        <f>VLOOKUP(B46,ﾁｰﾑﾃﾞｰﾀ入力!$B$9:$O$208,11)</f>
        <v>#N/A</v>
      </c>
      <c r="AB46" s="119"/>
      <c r="AC46" s="119"/>
      <c r="AD46" s="120"/>
      <c r="AE46" s="157" t="e">
        <f>VLOOKUP(B46,ﾁｰﾑﾃﾞｰﾀ入力!$B$9:$M$208,12)</f>
        <v>#N/A</v>
      </c>
      <c r="AF46" s="158"/>
      <c r="AG46" s="158"/>
      <c r="AH46" s="158"/>
      <c r="AI46" s="159"/>
      <c r="AJ46" s="39" t="e">
        <f>VLOOKUP(B46,ﾁｰﾑﾃﾞｰﾀ入力!$B$9:$O$208,13)</f>
        <v>#N/A</v>
      </c>
      <c r="AK46" s="40" t="e">
        <f>VLOOKUP(B46,ﾁｰﾑﾃﾞｰﾀ入力!$B$9:$O$208,14)</f>
        <v>#N/A</v>
      </c>
    </row>
    <row r="47" spans="1:37" ht="18" customHeight="1">
      <c r="A47" s="18">
        <v>29</v>
      </c>
      <c r="B47" s="95"/>
      <c r="C47" s="115"/>
      <c r="D47" s="117"/>
      <c r="E47" s="115"/>
      <c r="F47" s="116"/>
      <c r="G47" s="115" t="e">
        <f>VLOOKUP(B47,ﾁｰﾑﾃﾞｰﾀ入力!$B$9:$O$208,2)</f>
        <v>#N/A</v>
      </c>
      <c r="H47" s="117"/>
      <c r="I47" s="14" t="s">
        <v>15</v>
      </c>
      <c r="J47" s="117" t="e">
        <f>VLOOKUP(B47,ﾁｰﾑﾃﾞｰﾀ入力!$B$9:$O$208,4)</f>
        <v>#N/A</v>
      </c>
      <c r="K47" s="116"/>
      <c r="L47" s="115" t="e">
        <f>VLOOKUP(B47,ﾁｰﾑﾃﾞｰﾀ入力!$B$9:$O$208,5)</f>
        <v>#N/A</v>
      </c>
      <c r="M47" s="116"/>
      <c r="N47" s="106" t="e">
        <f>VLOOKUP(B47,ﾁｰﾑﾃﾞｰﾀ入力!$B$9:$O$208,6)</f>
        <v>#N/A</v>
      </c>
      <c r="O47" s="126"/>
      <c r="P47" s="126"/>
      <c r="Q47" s="126"/>
      <c r="R47" s="126"/>
      <c r="S47" s="126"/>
      <c r="T47" s="127"/>
      <c r="U47" s="121" t="e">
        <f>VLOOKUP(B47,ﾁｰﾑﾃﾞｰﾀ入力!$B$9:$O$208,8)</f>
        <v>#N/A</v>
      </c>
      <c r="V47" s="122"/>
      <c r="W47" s="121" t="e">
        <f>VLOOKUP(B47,ﾁｰﾑﾃﾞｰﾀ入力!$B$9:$O$208,9)</f>
        <v>#N/A</v>
      </c>
      <c r="X47" s="122"/>
      <c r="Y47" s="121" t="e">
        <f>VLOOKUP(B47,ﾁｰﾑﾃﾞｰﾀ入力!$B$9:$O$208,10)</f>
        <v>#N/A</v>
      </c>
      <c r="Z47" s="122"/>
      <c r="AA47" s="118" t="e">
        <f>VLOOKUP(B47,ﾁｰﾑﾃﾞｰﾀ入力!$B$9:$O$208,11)</f>
        <v>#N/A</v>
      </c>
      <c r="AB47" s="119"/>
      <c r="AC47" s="119"/>
      <c r="AD47" s="120"/>
      <c r="AE47" s="157" t="e">
        <f>VLOOKUP(B47,ﾁｰﾑﾃﾞｰﾀ入力!$B$9:$M$208,12)</f>
        <v>#N/A</v>
      </c>
      <c r="AF47" s="158"/>
      <c r="AG47" s="158"/>
      <c r="AH47" s="158"/>
      <c r="AI47" s="159"/>
      <c r="AJ47" s="39" t="e">
        <f>VLOOKUP(B47,ﾁｰﾑﾃﾞｰﾀ入力!$B$9:$O$208,13)</f>
        <v>#N/A</v>
      </c>
      <c r="AK47" s="40" t="e">
        <f>VLOOKUP(B47,ﾁｰﾑﾃﾞｰﾀ入力!$B$9:$O$208,14)</f>
        <v>#N/A</v>
      </c>
    </row>
    <row r="48" spans="1:37" ht="18" customHeight="1">
      <c r="A48" s="18">
        <v>30</v>
      </c>
      <c r="B48" s="95"/>
      <c r="C48" s="115"/>
      <c r="D48" s="117"/>
      <c r="E48" s="115"/>
      <c r="F48" s="116"/>
      <c r="G48" s="115" t="e">
        <f>VLOOKUP(B48,ﾁｰﾑﾃﾞｰﾀ入力!$B$9:$O$208,2)</f>
        <v>#N/A</v>
      </c>
      <c r="H48" s="117"/>
      <c r="I48" s="14" t="s">
        <v>15</v>
      </c>
      <c r="J48" s="117" t="e">
        <f>VLOOKUP(B48,ﾁｰﾑﾃﾞｰﾀ入力!$B$9:$O$208,4)</f>
        <v>#N/A</v>
      </c>
      <c r="K48" s="116"/>
      <c r="L48" s="115" t="e">
        <f>VLOOKUP(B48,ﾁｰﾑﾃﾞｰﾀ入力!$B$9:$O$208,5)</f>
        <v>#N/A</v>
      </c>
      <c r="M48" s="116"/>
      <c r="N48" s="106" t="e">
        <f>VLOOKUP(B48,ﾁｰﾑﾃﾞｰﾀ入力!$B$9:$O$208,6)</f>
        <v>#N/A</v>
      </c>
      <c r="O48" s="126"/>
      <c r="P48" s="126"/>
      <c r="Q48" s="126"/>
      <c r="R48" s="126"/>
      <c r="S48" s="126"/>
      <c r="T48" s="127"/>
      <c r="U48" s="121" t="e">
        <f>VLOOKUP(B48,ﾁｰﾑﾃﾞｰﾀ入力!$B$9:$O$208,8)</f>
        <v>#N/A</v>
      </c>
      <c r="V48" s="122"/>
      <c r="W48" s="121" t="e">
        <f>VLOOKUP(B48,ﾁｰﾑﾃﾞｰﾀ入力!$B$9:$O$208,9)</f>
        <v>#N/A</v>
      </c>
      <c r="X48" s="122"/>
      <c r="Y48" s="121" t="e">
        <f>VLOOKUP(B48,ﾁｰﾑﾃﾞｰﾀ入力!$B$9:$O$208,10)</f>
        <v>#N/A</v>
      </c>
      <c r="Z48" s="122"/>
      <c r="AA48" s="118" t="e">
        <f>VLOOKUP(B48,ﾁｰﾑﾃﾞｰﾀ入力!$B$9:$O$208,11)</f>
        <v>#N/A</v>
      </c>
      <c r="AB48" s="119"/>
      <c r="AC48" s="119"/>
      <c r="AD48" s="120"/>
      <c r="AE48" s="157" t="e">
        <f>VLOOKUP(B48,ﾁｰﾑﾃﾞｰﾀ入力!$B$9:$M$208,12)</f>
        <v>#N/A</v>
      </c>
      <c r="AF48" s="158"/>
      <c r="AG48" s="158"/>
      <c r="AH48" s="158"/>
      <c r="AI48" s="159"/>
      <c r="AJ48" s="39" t="e">
        <f>VLOOKUP(B48,ﾁｰﾑﾃﾞｰﾀ入力!$B$9:$O$208,13)</f>
        <v>#N/A</v>
      </c>
      <c r="AK48" s="40" t="e">
        <f>VLOOKUP(B48,ﾁｰﾑﾃﾞｰﾀ入力!$B$9:$O$208,14)</f>
        <v>#N/A</v>
      </c>
    </row>
    <row r="49" spans="1:37" ht="18" customHeight="1">
      <c r="A49" s="198" t="s">
        <v>32</v>
      </c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200"/>
    </row>
    <row r="50" spans="1:37" ht="18" customHeight="1">
      <c r="A50" s="191" t="s">
        <v>29</v>
      </c>
      <c r="B50" s="147"/>
      <c r="C50" s="147"/>
      <c r="D50" s="147"/>
      <c r="E50" s="147"/>
      <c r="F50" s="147"/>
      <c r="G50" s="148"/>
      <c r="H50" s="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8"/>
    </row>
    <row r="51" spans="1:37" ht="18" customHeight="1">
      <c r="A51" s="192"/>
      <c r="B51" s="193"/>
      <c r="C51" s="193"/>
      <c r="D51" s="193"/>
      <c r="E51" s="193"/>
      <c r="F51" s="193"/>
      <c r="G51" s="194"/>
      <c r="H51" s="48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4"/>
    </row>
    <row r="52" spans="1:37" ht="18" customHeight="1">
      <c r="A52" s="195"/>
      <c r="B52" s="196"/>
      <c r="C52" s="196"/>
      <c r="D52" s="196"/>
      <c r="E52" s="196"/>
      <c r="F52" s="196"/>
      <c r="G52" s="197"/>
      <c r="H52" s="8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7"/>
    </row>
    <row r="53" spans="1:37" ht="18" customHeight="1"/>
    <row r="54" spans="1:37" ht="18" customHeight="1"/>
    <row r="55" spans="1:37" ht="18" customHeight="1"/>
    <row r="56" spans="1:37" ht="18" customHeight="1"/>
    <row r="57" spans="1:37" ht="18" customHeight="1"/>
    <row r="58" spans="1:37" ht="18" customHeight="1"/>
    <row r="59" spans="1:37" ht="18" customHeight="1"/>
    <row r="60" spans="1:37" ht="15" customHeight="1"/>
    <row r="61" spans="1:37" ht="15" customHeight="1"/>
    <row r="62" spans="1:37" ht="15" customHeight="1"/>
    <row r="63" spans="1:37" ht="15" customHeight="1"/>
    <row r="64" spans="1:37" ht="15" customHeight="1"/>
    <row r="65" ht="15" customHeight="1"/>
    <row r="66" ht="15" customHeight="1"/>
    <row r="67" ht="15" customHeight="1"/>
  </sheetData>
  <mergeCells count="470">
    <mergeCell ref="AJ1:AK1"/>
    <mergeCell ref="A1:Z1"/>
    <mergeCell ref="AH1:AI1"/>
    <mergeCell ref="AA1:AG1"/>
    <mergeCell ref="R11:U11"/>
    <mergeCell ref="V11:W11"/>
    <mergeCell ref="G23:H23"/>
    <mergeCell ref="E20:F20"/>
    <mergeCell ref="U20:V20"/>
    <mergeCell ref="AA21:AD21"/>
    <mergeCell ref="V12:W12"/>
    <mergeCell ref="U21:V21"/>
    <mergeCell ref="U17:V18"/>
    <mergeCell ref="V13:W13"/>
    <mergeCell ref="U19:V19"/>
    <mergeCell ref="U23:V23"/>
    <mergeCell ref="J20:K20"/>
    <mergeCell ref="J41:K41"/>
    <mergeCell ref="J42:K42"/>
    <mergeCell ref="J43:K43"/>
    <mergeCell ref="J44:K44"/>
    <mergeCell ref="N46:T46"/>
    <mergeCell ref="N41:T41"/>
    <mergeCell ref="J45:K45"/>
    <mergeCell ref="N45:T45"/>
    <mergeCell ref="N40:T40"/>
    <mergeCell ref="J40:K40"/>
    <mergeCell ref="AE48:AI48"/>
    <mergeCell ref="AA48:AD48"/>
    <mergeCell ref="C48:D48"/>
    <mergeCell ref="N48:T48"/>
    <mergeCell ref="A49:AK49"/>
    <mergeCell ref="I50:AK52"/>
    <mergeCell ref="J47:K47"/>
    <mergeCell ref="L42:M42"/>
    <mergeCell ref="N42:T42"/>
    <mergeCell ref="L47:M47"/>
    <mergeCell ref="AA46:AD46"/>
    <mergeCell ref="AA47:AD47"/>
    <mergeCell ref="J46:K46"/>
    <mergeCell ref="N47:T47"/>
    <mergeCell ref="J48:K48"/>
    <mergeCell ref="A50:G52"/>
    <mergeCell ref="U48:V48"/>
    <mergeCell ref="W48:X48"/>
    <mergeCell ref="Y48:Z48"/>
    <mergeCell ref="C47:D47"/>
    <mergeCell ref="G46:H46"/>
    <mergeCell ref="G47:H47"/>
    <mergeCell ref="L48:M48"/>
    <mergeCell ref="AE30:AI30"/>
    <mergeCell ref="E33:F33"/>
    <mergeCell ref="E34:F34"/>
    <mergeCell ref="AE40:AI40"/>
    <mergeCell ref="AE32:AI32"/>
    <mergeCell ref="AE44:AI44"/>
    <mergeCell ref="C39:D39"/>
    <mergeCell ref="J31:K31"/>
    <mergeCell ref="J34:K34"/>
    <mergeCell ref="J32:K32"/>
    <mergeCell ref="C31:D31"/>
    <mergeCell ref="C37:D37"/>
    <mergeCell ref="C33:D33"/>
    <mergeCell ref="C35:D35"/>
    <mergeCell ref="J39:K39"/>
    <mergeCell ref="E35:F35"/>
    <mergeCell ref="AE47:AI47"/>
    <mergeCell ref="AE46:AI46"/>
    <mergeCell ref="E47:F47"/>
    <mergeCell ref="G48:H48"/>
    <mergeCell ref="AE45:AI45"/>
    <mergeCell ref="AE35:AI35"/>
    <mergeCell ref="AE36:AI36"/>
    <mergeCell ref="Y45:Z45"/>
    <mergeCell ref="W43:X43"/>
    <mergeCell ref="AE37:AI37"/>
    <mergeCell ref="AE39:AI39"/>
    <mergeCell ref="Y39:Z39"/>
    <mergeCell ref="Y36:Z36"/>
    <mergeCell ref="AE43:AI43"/>
    <mergeCell ref="E29:F29"/>
    <mergeCell ref="C28:D28"/>
    <mergeCell ref="J38:K38"/>
    <mergeCell ref="C25:D25"/>
    <mergeCell ref="C26:D26"/>
    <mergeCell ref="E26:F26"/>
    <mergeCell ref="G21:H21"/>
    <mergeCell ref="E22:F22"/>
    <mergeCell ref="E32:F32"/>
    <mergeCell ref="C32:D32"/>
    <mergeCell ref="E30:F30"/>
    <mergeCell ref="E31:F31"/>
    <mergeCell ref="G32:H32"/>
    <mergeCell ref="E21:F21"/>
    <mergeCell ref="G24:H24"/>
    <mergeCell ref="G25:H25"/>
    <mergeCell ref="G30:H30"/>
    <mergeCell ref="G28:H28"/>
    <mergeCell ref="G31:H31"/>
    <mergeCell ref="J21:K21"/>
    <mergeCell ref="J37:K37"/>
    <mergeCell ref="W3:AI3"/>
    <mergeCell ref="W4:AI4"/>
    <mergeCell ref="AH8:AI8"/>
    <mergeCell ref="E7:R7"/>
    <mergeCell ref="L3:N3"/>
    <mergeCell ref="E6:R6"/>
    <mergeCell ref="E5:R5"/>
    <mergeCell ref="H3:J3"/>
    <mergeCell ref="W7:AI7"/>
    <mergeCell ref="E3:G3"/>
    <mergeCell ref="I8:L8"/>
    <mergeCell ref="E8:H8"/>
    <mergeCell ref="AD14:AK14"/>
    <mergeCell ref="P13:Q13"/>
    <mergeCell ref="AA19:AD19"/>
    <mergeCell ref="AB10:AC10"/>
    <mergeCell ref="Y11:AA11"/>
    <mergeCell ref="AB11:AC11"/>
    <mergeCell ref="R10:U10"/>
    <mergeCell ref="V10:W10"/>
    <mergeCell ref="Y12:AA12"/>
    <mergeCell ref="AB12:AC12"/>
    <mergeCell ref="AB13:AC13"/>
    <mergeCell ref="W19:X19"/>
    <mergeCell ref="AE19:AI19"/>
    <mergeCell ref="W17:X18"/>
    <mergeCell ref="AA17:AD18"/>
    <mergeCell ref="Y17:Z18"/>
    <mergeCell ref="J12:M12"/>
    <mergeCell ref="J19:K19"/>
    <mergeCell ref="L17:M18"/>
    <mergeCell ref="G19:H19"/>
    <mergeCell ref="C36:D36"/>
    <mergeCell ref="C34:D34"/>
    <mergeCell ref="G29:H29"/>
    <mergeCell ref="G26:H26"/>
    <mergeCell ref="G27:H27"/>
    <mergeCell ref="J23:K23"/>
    <mergeCell ref="L21:M21"/>
    <mergeCell ref="A14:I14"/>
    <mergeCell ref="J14:M14"/>
    <mergeCell ref="A16:I16"/>
    <mergeCell ref="J16:M16"/>
    <mergeCell ref="J13:M13"/>
    <mergeCell ref="G22:H22"/>
    <mergeCell ref="L20:M20"/>
    <mergeCell ref="C17:D18"/>
    <mergeCell ref="A13:I13"/>
    <mergeCell ref="E19:F19"/>
    <mergeCell ref="G20:H20"/>
    <mergeCell ref="E17:F18"/>
    <mergeCell ref="G17:K17"/>
    <mergeCell ref="C45:D45"/>
    <mergeCell ref="C46:D46"/>
    <mergeCell ref="C44:D44"/>
    <mergeCell ref="C38:D38"/>
    <mergeCell ref="C40:D40"/>
    <mergeCell ref="C41:D41"/>
    <mergeCell ref="C43:D43"/>
    <mergeCell ref="C42:D42"/>
    <mergeCell ref="A12:I12"/>
    <mergeCell ref="A17:A18"/>
    <mergeCell ref="G18:H18"/>
    <mergeCell ref="C30:D30"/>
    <mergeCell ref="C23:D23"/>
    <mergeCell ref="B17:B18"/>
    <mergeCell ref="C19:D19"/>
    <mergeCell ref="C20:D20"/>
    <mergeCell ref="E23:F23"/>
    <mergeCell ref="C22:D22"/>
    <mergeCell ref="C21:D21"/>
    <mergeCell ref="C29:D29"/>
    <mergeCell ref="E27:F27"/>
    <mergeCell ref="C27:D27"/>
    <mergeCell ref="C24:D24"/>
    <mergeCell ref="E28:F28"/>
    <mergeCell ref="E36:F36"/>
    <mergeCell ref="E48:F48"/>
    <mergeCell ref="G42:H42"/>
    <mergeCell ref="E46:F46"/>
    <mergeCell ref="E44:F44"/>
    <mergeCell ref="G41:H41"/>
    <mergeCell ref="G37:H37"/>
    <mergeCell ref="G45:H45"/>
    <mergeCell ref="G44:H44"/>
    <mergeCell ref="G39:H39"/>
    <mergeCell ref="G40:H40"/>
    <mergeCell ref="E39:F39"/>
    <mergeCell ref="E40:F40"/>
    <mergeCell ref="E45:F45"/>
    <mergeCell ref="E41:F41"/>
    <mergeCell ref="G43:H43"/>
    <mergeCell ref="E42:F42"/>
    <mergeCell ref="E43:F43"/>
    <mergeCell ref="E37:F37"/>
    <mergeCell ref="E38:F38"/>
    <mergeCell ref="G38:H38"/>
    <mergeCell ref="G36:H36"/>
    <mergeCell ref="G35:H35"/>
    <mergeCell ref="L38:M38"/>
    <mergeCell ref="J22:K22"/>
    <mergeCell ref="J24:K24"/>
    <mergeCell ref="L25:M25"/>
    <mergeCell ref="J29:K29"/>
    <mergeCell ref="J30:K30"/>
    <mergeCell ref="L27:M27"/>
    <mergeCell ref="L22:M22"/>
    <mergeCell ref="L28:M28"/>
    <mergeCell ref="L29:M29"/>
    <mergeCell ref="L24:M24"/>
    <mergeCell ref="J27:K27"/>
    <mergeCell ref="J28:K28"/>
    <mergeCell ref="J25:K25"/>
    <mergeCell ref="J26:K26"/>
    <mergeCell ref="L36:M36"/>
    <mergeCell ref="G33:H33"/>
    <mergeCell ref="G34:H34"/>
    <mergeCell ref="J33:K33"/>
    <mergeCell ref="J35:K35"/>
    <mergeCell ref="J36:K36"/>
    <mergeCell ref="L30:M30"/>
    <mergeCell ref="L46:M46"/>
    <mergeCell ref="L31:M31"/>
    <mergeCell ref="L32:M32"/>
    <mergeCell ref="L44:M44"/>
    <mergeCell ref="L39:M39"/>
    <mergeCell ref="L41:M41"/>
    <mergeCell ref="L40:M40"/>
    <mergeCell ref="L33:M33"/>
    <mergeCell ref="L34:M34"/>
    <mergeCell ref="L35:M35"/>
    <mergeCell ref="L43:M43"/>
    <mergeCell ref="W42:X42"/>
    <mergeCell ref="W35:X35"/>
    <mergeCell ref="W36:X36"/>
    <mergeCell ref="U35:V35"/>
    <mergeCell ref="L37:M37"/>
    <mergeCell ref="U37:V37"/>
    <mergeCell ref="N43:T43"/>
    <mergeCell ref="L45:M45"/>
    <mergeCell ref="N35:T35"/>
    <mergeCell ref="N36:T36"/>
    <mergeCell ref="N38:T38"/>
    <mergeCell ref="N39:T39"/>
    <mergeCell ref="U47:V47"/>
    <mergeCell ref="W47:X47"/>
    <mergeCell ref="Y47:Z47"/>
    <mergeCell ref="U46:V46"/>
    <mergeCell ref="W46:X46"/>
    <mergeCell ref="Y44:Z44"/>
    <mergeCell ref="U45:V45"/>
    <mergeCell ref="U44:V44"/>
    <mergeCell ref="W45:X45"/>
    <mergeCell ref="Y46:Z46"/>
    <mergeCell ref="AE41:AI41"/>
    <mergeCell ref="AE42:AI42"/>
    <mergeCell ref="AE29:AI29"/>
    <mergeCell ref="AE38:AI38"/>
    <mergeCell ref="AA36:AD36"/>
    <mergeCell ref="AA34:AD34"/>
    <mergeCell ref="AA30:AD30"/>
    <mergeCell ref="AE34:AI34"/>
    <mergeCell ref="AE33:AI33"/>
    <mergeCell ref="AA40:AD40"/>
    <mergeCell ref="AA32:AD32"/>
    <mergeCell ref="AA33:AD33"/>
    <mergeCell ref="AE31:AI31"/>
    <mergeCell ref="AA41:AD41"/>
    <mergeCell ref="AA31:AD31"/>
    <mergeCell ref="AA29:AD29"/>
    <mergeCell ref="Y23:Z23"/>
    <mergeCell ref="AE20:AI20"/>
    <mergeCell ref="AE21:AI21"/>
    <mergeCell ref="AE22:AI22"/>
    <mergeCell ref="AE23:AI23"/>
    <mergeCell ref="AE24:AI24"/>
    <mergeCell ref="AA25:AD25"/>
    <mergeCell ref="AA24:AD24"/>
    <mergeCell ref="AE28:AI28"/>
    <mergeCell ref="Y27:Z27"/>
    <mergeCell ref="Y28:Z28"/>
    <mergeCell ref="AA26:AD26"/>
    <mergeCell ref="Y26:Z26"/>
    <mergeCell ref="Y25:Z25"/>
    <mergeCell ref="Y24:Z24"/>
    <mergeCell ref="AE26:AI26"/>
    <mergeCell ref="AE27:AI27"/>
    <mergeCell ref="AA28:AD28"/>
    <mergeCell ref="AE25:AI25"/>
    <mergeCell ref="Y20:Z20"/>
    <mergeCell ref="Y22:Z22"/>
    <mergeCell ref="AA23:AD23"/>
    <mergeCell ref="AA20:AD20"/>
    <mergeCell ref="Y21:Z21"/>
    <mergeCell ref="AE17:AI18"/>
    <mergeCell ref="N12:O12"/>
    <mergeCell ref="AA8:AD8"/>
    <mergeCell ref="R14:U14"/>
    <mergeCell ref="V16:W16"/>
    <mergeCell ref="Y16:AA16"/>
    <mergeCell ref="AB16:AC16"/>
    <mergeCell ref="Y19:Z19"/>
    <mergeCell ref="AA22:AD22"/>
    <mergeCell ref="P9:Q9"/>
    <mergeCell ref="M8:N8"/>
    <mergeCell ref="P8:Q8"/>
    <mergeCell ref="N13:O13"/>
    <mergeCell ref="P12:Q12"/>
    <mergeCell ref="N11:O11"/>
    <mergeCell ref="J10:M10"/>
    <mergeCell ref="N10:O10"/>
    <mergeCell ref="R12:U12"/>
    <mergeCell ref="R13:U13"/>
    <mergeCell ref="Y10:AA10"/>
    <mergeCell ref="N17:T18"/>
    <mergeCell ref="Y13:AA13"/>
    <mergeCell ref="V9:W9"/>
    <mergeCell ref="Y9:Z9"/>
    <mergeCell ref="I9:L9"/>
    <mergeCell ref="E9:H9"/>
    <mergeCell ref="M9:N9"/>
    <mergeCell ref="J11:M11"/>
    <mergeCell ref="P10:Q10"/>
    <mergeCell ref="A11:I11"/>
    <mergeCell ref="A6:D6"/>
    <mergeCell ref="AH9:AI9"/>
    <mergeCell ref="AE8:AF8"/>
    <mergeCell ref="AE9:AF9"/>
    <mergeCell ref="R8:U8"/>
    <mergeCell ref="R9:U9"/>
    <mergeCell ref="Y8:Z8"/>
    <mergeCell ref="AA9:AD9"/>
    <mergeCell ref="V8:W8"/>
    <mergeCell ref="A8:D9"/>
    <mergeCell ref="A7:D7"/>
    <mergeCell ref="A10:I10"/>
    <mergeCell ref="AA27:AD27"/>
    <mergeCell ref="A5:D5"/>
    <mergeCell ref="AB2:AD2"/>
    <mergeCell ref="S6:V6"/>
    <mergeCell ref="S5:V5"/>
    <mergeCell ref="W5:AI5"/>
    <mergeCell ref="X2:Z2"/>
    <mergeCell ref="W6:AI6"/>
    <mergeCell ref="P2:R2"/>
    <mergeCell ref="T2:V2"/>
    <mergeCell ref="A2:N2"/>
    <mergeCell ref="E4:R4"/>
    <mergeCell ref="AB15:AC15"/>
    <mergeCell ref="Y14:AA14"/>
    <mergeCell ref="S7:V7"/>
    <mergeCell ref="S3:V3"/>
    <mergeCell ref="S4:V4"/>
    <mergeCell ref="N14:O14"/>
    <mergeCell ref="P14:Q14"/>
    <mergeCell ref="AB14:AC14"/>
    <mergeCell ref="Y15:AA15"/>
    <mergeCell ref="A3:D3"/>
    <mergeCell ref="P11:Q11"/>
    <mergeCell ref="A4:D4"/>
    <mergeCell ref="U27:V27"/>
    <mergeCell ref="V14:W14"/>
    <mergeCell ref="U31:V31"/>
    <mergeCell ref="S23:T23"/>
    <mergeCell ref="S30:T30"/>
    <mergeCell ref="R16:U16"/>
    <mergeCell ref="N28:R28"/>
    <mergeCell ref="N29:R29"/>
    <mergeCell ref="N30:R30"/>
    <mergeCell ref="S27:T27"/>
    <mergeCell ref="U29:V29"/>
    <mergeCell ref="W29:X29"/>
    <mergeCell ref="W31:X31"/>
    <mergeCell ref="U22:V22"/>
    <mergeCell ref="W21:X21"/>
    <mergeCell ref="W28:X28"/>
    <mergeCell ref="W23:X23"/>
    <mergeCell ref="W30:X30"/>
    <mergeCell ref="U28:V28"/>
    <mergeCell ref="W22:X22"/>
    <mergeCell ref="W26:X26"/>
    <mergeCell ref="W27:X27"/>
    <mergeCell ref="U25:V25"/>
    <mergeCell ref="U24:V24"/>
    <mergeCell ref="AA45:AD45"/>
    <mergeCell ref="U41:V41"/>
    <mergeCell ref="AA38:AD38"/>
    <mergeCell ref="U43:V43"/>
    <mergeCell ref="U39:V39"/>
    <mergeCell ref="U42:V42"/>
    <mergeCell ref="W41:X41"/>
    <mergeCell ref="U40:V40"/>
    <mergeCell ref="W40:X40"/>
    <mergeCell ref="W44:X44"/>
    <mergeCell ref="Y43:Z43"/>
    <mergeCell ref="Y42:Z42"/>
    <mergeCell ref="Y40:Z40"/>
    <mergeCell ref="Y37:Z37"/>
    <mergeCell ref="U38:V38"/>
    <mergeCell ref="U34:V34"/>
    <mergeCell ref="AA44:AD44"/>
    <mergeCell ref="Y41:Z41"/>
    <mergeCell ref="W38:X38"/>
    <mergeCell ref="S32:T32"/>
    <mergeCell ref="S28:T28"/>
    <mergeCell ref="S29:T29"/>
    <mergeCell ref="AA43:AD43"/>
    <mergeCell ref="AA42:AD42"/>
    <mergeCell ref="N44:T44"/>
    <mergeCell ref="U30:V30"/>
    <mergeCell ref="U33:V33"/>
    <mergeCell ref="W33:X33"/>
    <mergeCell ref="Y29:Z29"/>
    <mergeCell ref="Y33:Z33"/>
    <mergeCell ref="U32:V32"/>
    <mergeCell ref="AA37:AD37"/>
    <mergeCell ref="W37:X37"/>
    <mergeCell ref="Y31:Z31"/>
    <mergeCell ref="W32:X32"/>
    <mergeCell ref="Y32:Z32"/>
    <mergeCell ref="Y30:Z30"/>
    <mergeCell ref="AA35:AD35"/>
    <mergeCell ref="Y35:Z35"/>
    <mergeCell ref="Y34:Z34"/>
    <mergeCell ref="W39:X39"/>
    <mergeCell ref="AA39:AD39"/>
    <mergeCell ref="N16:O16"/>
    <mergeCell ref="P16:Q16"/>
    <mergeCell ref="S22:T22"/>
    <mergeCell ref="S25:T25"/>
    <mergeCell ref="N24:R24"/>
    <mergeCell ref="N31:R31"/>
    <mergeCell ref="N32:R32"/>
    <mergeCell ref="S31:T31"/>
    <mergeCell ref="N27:R27"/>
    <mergeCell ref="N19:R19"/>
    <mergeCell ref="N20:R20"/>
    <mergeCell ref="N25:R25"/>
    <mergeCell ref="S24:T24"/>
    <mergeCell ref="N33:T33"/>
    <mergeCell ref="N34:T34"/>
    <mergeCell ref="N37:T37"/>
    <mergeCell ref="W34:X34"/>
    <mergeCell ref="Y38:Z38"/>
    <mergeCell ref="U36:V36"/>
    <mergeCell ref="A15:I15"/>
    <mergeCell ref="J15:M15"/>
    <mergeCell ref="N15:O15"/>
    <mergeCell ref="P15:Q15"/>
    <mergeCell ref="R15:U15"/>
    <mergeCell ref="V15:W15"/>
    <mergeCell ref="L23:M23"/>
    <mergeCell ref="S26:T26"/>
    <mergeCell ref="N21:R21"/>
    <mergeCell ref="N22:R22"/>
    <mergeCell ref="N23:R23"/>
    <mergeCell ref="S19:T19"/>
    <mergeCell ref="S20:T20"/>
    <mergeCell ref="S21:T21"/>
    <mergeCell ref="N26:R26"/>
    <mergeCell ref="J18:K18"/>
    <mergeCell ref="L19:M19"/>
    <mergeCell ref="E24:F24"/>
    <mergeCell ref="E25:F25"/>
    <mergeCell ref="L26:M26"/>
    <mergeCell ref="W24:X24"/>
    <mergeCell ref="W25:X25"/>
    <mergeCell ref="U26:V26"/>
    <mergeCell ref="W20:X20"/>
  </mergeCells>
  <phoneticPr fontId="2"/>
  <conditionalFormatting sqref="A17:XFD65536 A15:AC16 A14:AD14 AL14:IV16 A1:XFD13">
    <cfRule type="cellIs" dxfId="3" priority="1" stopIfTrue="1" operator="equal">
      <formula>0</formula>
    </cfRule>
  </conditionalFormatting>
  <pageMargins left="0.31496062992125984" right="0" top="0.39370078740157483" bottom="0.19685039370078741" header="0.51181102362204722" footer="0.51181102362204722"/>
  <pageSetup paperSize="9" scale="8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3"/>
  <sheetViews>
    <sheetView workbookViewId="0">
      <selection sqref="A1:Z1"/>
    </sheetView>
  </sheetViews>
  <sheetFormatPr defaultRowHeight="13.5"/>
  <cols>
    <col min="1" max="35" width="2.75" customWidth="1"/>
    <col min="36" max="37" width="10.625" style="1" customWidth="1"/>
    <col min="38" max="56" width="5.625" customWidth="1"/>
  </cols>
  <sheetData>
    <row r="1" spans="1:37" ht="30" customHeight="1">
      <c r="A1" s="202" t="str">
        <f>'A_登録（BL用30名）'!A1:AD1</f>
        <v>高円宮杯 JFA U-18サッカーリーグ2023 IFAリーグ　選手登録用紙　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18">
        <f>'A_登録（BL用30名）'!AA1:AG1</f>
        <v>45000</v>
      </c>
      <c r="AB1" s="218"/>
      <c r="AC1" s="218"/>
      <c r="AD1" s="218"/>
      <c r="AE1" s="218"/>
      <c r="AF1" s="218"/>
      <c r="AG1" s="218"/>
      <c r="AH1" s="217" t="s">
        <v>1</v>
      </c>
      <c r="AI1" s="217"/>
    </row>
    <row r="2" spans="1:37" s="1" customFormat="1" ht="24.95" customHeight="1">
      <c r="A2" s="139" t="s">
        <v>23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6"/>
      <c r="P2" s="137" t="s">
        <v>30</v>
      </c>
      <c r="Q2" s="137"/>
      <c r="R2" s="137"/>
      <c r="S2" s="5"/>
      <c r="T2" s="137" t="s">
        <v>31</v>
      </c>
      <c r="U2" s="137"/>
      <c r="V2" s="137"/>
      <c r="W2" s="5"/>
      <c r="X2" s="137" t="s">
        <v>39</v>
      </c>
      <c r="Y2" s="137"/>
      <c r="Z2" s="137"/>
      <c r="AA2" s="5"/>
      <c r="AB2" s="137" t="s">
        <v>40</v>
      </c>
      <c r="AC2" s="137"/>
      <c r="AD2" s="137"/>
      <c r="AE2" s="5" t="s">
        <v>41</v>
      </c>
      <c r="AF2" s="5" t="s">
        <v>42</v>
      </c>
      <c r="AG2" s="5" t="s">
        <v>43</v>
      </c>
      <c r="AH2" s="5" t="s">
        <v>44</v>
      </c>
      <c r="AI2" s="13" t="s">
        <v>45</v>
      </c>
      <c r="AJ2" s="61"/>
      <c r="AK2" s="62"/>
    </row>
    <row r="3" spans="1:37" ht="13.5" customHeight="1">
      <c r="A3" s="135" t="s">
        <v>2</v>
      </c>
      <c r="B3" s="129"/>
      <c r="C3" s="129"/>
      <c r="D3" s="129"/>
      <c r="E3" s="176" t="str">
        <f>'A_登録（BL用30名）'!E3:G3</f>
        <v>2023年</v>
      </c>
      <c r="F3" s="176"/>
      <c r="G3" s="176"/>
      <c r="H3" s="129"/>
      <c r="I3" s="129"/>
      <c r="J3" s="129"/>
      <c r="K3" s="3" t="s">
        <v>16</v>
      </c>
      <c r="L3" s="129"/>
      <c r="M3" s="129"/>
      <c r="N3" s="129"/>
      <c r="O3" s="3" t="s">
        <v>27</v>
      </c>
      <c r="P3" s="9" t="s">
        <v>28</v>
      </c>
      <c r="Q3" s="3"/>
      <c r="R3" s="4" t="s">
        <v>17</v>
      </c>
      <c r="S3" s="135" t="s">
        <v>13</v>
      </c>
      <c r="T3" s="129"/>
      <c r="U3" s="129"/>
      <c r="V3" s="136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49"/>
      <c r="AK3" s="50"/>
    </row>
    <row r="4" spans="1:37" ht="13.5" customHeight="1">
      <c r="A4" s="135" t="s">
        <v>3</v>
      </c>
      <c r="B4" s="129"/>
      <c r="C4" s="129"/>
      <c r="D4" s="136"/>
      <c r="E4" s="135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36"/>
      <c r="S4" s="135" t="s">
        <v>14</v>
      </c>
      <c r="T4" s="129"/>
      <c r="U4" s="129"/>
      <c r="V4" s="136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49"/>
      <c r="AK4" s="50"/>
    </row>
    <row r="5" spans="1:37" ht="13.5" customHeight="1">
      <c r="A5" s="135" t="s">
        <v>4</v>
      </c>
      <c r="B5" s="129"/>
      <c r="C5" s="129"/>
      <c r="D5" s="136"/>
      <c r="E5" s="135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36"/>
      <c r="S5" s="135" t="s">
        <v>69</v>
      </c>
      <c r="T5" s="129"/>
      <c r="U5" s="129"/>
      <c r="V5" s="136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49"/>
      <c r="AK5" s="50"/>
    </row>
    <row r="6" spans="1:37" ht="13.5" customHeight="1">
      <c r="A6" s="135" t="s">
        <v>70</v>
      </c>
      <c r="B6" s="129"/>
      <c r="C6" s="129"/>
      <c r="D6" s="136"/>
      <c r="E6" s="135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6"/>
      <c r="S6" s="135" t="s">
        <v>71</v>
      </c>
      <c r="T6" s="129"/>
      <c r="U6" s="129"/>
      <c r="V6" s="136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49"/>
      <c r="AK6" s="50"/>
    </row>
    <row r="7" spans="1:37" ht="13.5" customHeight="1">
      <c r="A7" s="135" t="s">
        <v>74</v>
      </c>
      <c r="B7" s="129"/>
      <c r="C7" s="129"/>
      <c r="D7" s="136"/>
      <c r="E7" s="135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36"/>
      <c r="S7" s="142"/>
      <c r="T7" s="143"/>
      <c r="U7" s="143"/>
      <c r="V7" s="144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49"/>
      <c r="AK7" s="50"/>
    </row>
    <row r="8" spans="1:37" ht="13.5" customHeight="1">
      <c r="A8" s="105" t="s">
        <v>5</v>
      </c>
      <c r="B8" s="107"/>
      <c r="C8" s="107"/>
      <c r="D8" s="154"/>
      <c r="E8" s="135" t="s">
        <v>21</v>
      </c>
      <c r="F8" s="129"/>
      <c r="G8" s="129"/>
      <c r="H8" s="136"/>
      <c r="I8" s="135" t="s">
        <v>10</v>
      </c>
      <c r="J8" s="129"/>
      <c r="K8" s="129"/>
      <c r="L8" s="136"/>
      <c r="M8" s="135" t="s">
        <v>76</v>
      </c>
      <c r="N8" s="129"/>
      <c r="O8" s="3" t="s">
        <v>15</v>
      </c>
      <c r="P8" s="129" t="s">
        <v>77</v>
      </c>
      <c r="Q8" s="136"/>
      <c r="R8" s="135" t="s">
        <v>11</v>
      </c>
      <c r="S8" s="129"/>
      <c r="T8" s="129"/>
      <c r="U8" s="136"/>
      <c r="V8" s="135" t="s">
        <v>78</v>
      </c>
      <c r="W8" s="129"/>
      <c r="X8" s="3" t="s">
        <v>15</v>
      </c>
      <c r="Y8" s="129" t="s">
        <v>78</v>
      </c>
      <c r="Z8" s="136"/>
      <c r="AA8" s="135" t="s">
        <v>12</v>
      </c>
      <c r="AB8" s="129"/>
      <c r="AC8" s="129"/>
      <c r="AD8" s="136"/>
      <c r="AE8" s="135" t="s">
        <v>76</v>
      </c>
      <c r="AF8" s="129"/>
      <c r="AG8" s="3" t="s">
        <v>15</v>
      </c>
      <c r="AH8" s="129" t="s">
        <v>77</v>
      </c>
      <c r="AI8" s="136"/>
      <c r="AJ8" s="49"/>
      <c r="AK8" s="50"/>
    </row>
    <row r="9" spans="1:37" ht="13.5" customHeight="1">
      <c r="A9" s="106"/>
      <c r="B9" s="126"/>
      <c r="C9" s="126"/>
      <c r="D9" s="127"/>
      <c r="E9" s="135" t="s">
        <v>22</v>
      </c>
      <c r="F9" s="129"/>
      <c r="G9" s="129"/>
      <c r="H9" s="136"/>
      <c r="I9" s="135" t="s">
        <v>10</v>
      </c>
      <c r="J9" s="129"/>
      <c r="K9" s="129"/>
      <c r="L9" s="136"/>
      <c r="M9" s="135" t="s">
        <v>79</v>
      </c>
      <c r="N9" s="129"/>
      <c r="O9" s="3" t="s">
        <v>15</v>
      </c>
      <c r="P9" s="129" t="s">
        <v>80</v>
      </c>
      <c r="Q9" s="136"/>
      <c r="R9" s="135" t="s">
        <v>11</v>
      </c>
      <c r="S9" s="129"/>
      <c r="T9" s="129"/>
      <c r="U9" s="136"/>
      <c r="V9" s="135" t="s">
        <v>81</v>
      </c>
      <c r="W9" s="129"/>
      <c r="X9" s="3" t="s">
        <v>15</v>
      </c>
      <c r="Y9" s="129" t="s">
        <v>81</v>
      </c>
      <c r="Z9" s="136"/>
      <c r="AA9" s="135" t="s">
        <v>12</v>
      </c>
      <c r="AB9" s="129"/>
      <c r="AC9" s="129"/>
      <c r="AD9" s="136"/>
      <c r="AE9" s="135" t="s">
        <v>79</v>
      </c>
      <c r="AF9" s="129"/>
      <c r="AG9" s="3" t="s">
        <v>15</v>
      </c>
      <c r="AH9" s="129" t="s">
        <v>80</v>
      </c>
      <c r="AI9" s="136"/>
      <c r="AJ9" s="49"/>
      <c r="AK9" s="50"/>
    </row>
    <row r="10" spans="1:37" s="11" customFormat="1" ht="13.5" customHeight="1">
      <c r="A10" s="180" t="s">
        <v>47</v>
      </c>
      <c r="B10" s="180"/>
      <c r="C10" s="180"/>
      <c r="D10" s="180"/>
      <c r="E10" s="180"/>
      <c r="F10" s="180"/>
      <c r="G10" s="180"/>
      <c r="H10" s="180"/>
      <c r="I10" s="180"/>
      <c r="J10" s="163">
        <f>'A_登録（BL用30名）'!J10:M10</f>
        <v>44998</v>
      </c>
      <c r="K10" s="164"/>
      <c r="L10" s="164"/>
      <c r="M10" s="164"/>
      <c r="N10" s="152" t="str">
        <f t="shared" ref="N10:N16" si="0">IF(J10="","",TEXT(J10,"(aaa)"))</f>
        <v>(月)</v>
      </c>
      <c r="O10" s="152"/>
      <c r="P10" s="152" t="s">
        <v>35</v>
      </c>
      <c r="Q10" s="152"/>
      <c r="R10" s="164">
        <f>'A_登録（BL用30名）'!R10:U10</f>
        <v>45000</v>
      </c>
      <c r="S10" s="164"/>
      <c r="T10" s="164"/>
      <c r="U10" s="164"/>
      <c r="V10" s="152" t="str">
        <f t="shared" ref="V10:V16" si="1">IF(R10="","",TEXT(R10,"(aaa)"))</f>
        <v>(水)</v>
      </c>
      <c r="W10" s="152"/>
      <c r="X10" s="72"/>
      <c r="Y10" s="165">
        <f>'A_登録（BL用30名）'!Y10:AA10</f>
        <v>0.75</v>
      </c>
      <c r="Z10" s="165"/>
      <c r="AA10" s="165"/>
      <c r="AB10" s="152" t="s">
        <v>36</v>
      </c>
      <c r="AC10" s="152"/>
      <c r="AD10" s="72" t="s">
        <v>56</v>
      </c>
      <c r="AE10" s="72" t="s">
        <v>58</v>
      </c>
      <c r="AF10" s="73"/>
      <c r="AG10" s="73"/>
      <c r="AH10" s="73"/>
      <c r="AI10" s="79" t="s">
        <v>57</v>
      </c>
      <c r="AJ10" s="63"/>
      <c r="AK10" s="64"/>
    </row>
    <row r="11" spans="1:37" s="11" customFormat="1" ht="13.5" customHeight="1">
      <c r="A11" s="153" t="s">
        <v>33</v>
      </c>
      <c r="B11" s="153"/>
      <c r="C11" s="153"/>
      <c r="D11" s="153"/>
      <c r="E11" s="153"/>
      <c r="F11" s="153"/>
      <c r="G11" s="153"/>
      <c r="H11" s="153"/>
      <c r="I11" s="153"/>
      <c r="J11" s="163">
        <f>'A_登録（BL用30名）'!J11:M11</f>
        <v>45019</v>
      </c>
      <c r="K11" s="164"/>
      <c r="L11" s="164"/>
      <c r="M11" s="164"/>
      <c r="N11" s="146" t="str">
        <f t="shared" si="0"/>
        <v>(月)</v>
      </c>
      <c r="O11" s="146"/>
      <c r="P11" s="146" t="s">
        <v>35</v>
      </c>
      <c r="Q11" s="146"/>
      <c r="R11" s="164">
        <f>'A_登録（BL用30名）'!R11:U11</f>
        <v>45026</v>
      </c>
      <c r="S11" s="164"/>
      <c r="T11" s="164"/>
      <c r="U11" s="164"/>
      <c r="V11" s="146" t="str">
        <f t="shared" si="1"/>
        <v>(月)</v>
      </c>
      <c r="W11" s="146"/>
      <c r="X11" s="72"/>
      <c r="Y11" s="165">
        <f>'A_登録（BL用30名）'!Y11:AA11</f>
        <v>0.75</v>
      </c>
      <c r="Z11" s="165"/>
      <c r="AA11" s="165"/>
      <c r="AB11" s="152" t="s">
        <v>36</v>
      </c>
      <c r="AC11" s="152"/>
      <c r="AD11" s="72" t="s">
        <v>56</v>
      </c>
      <c r="AE11" s="72" t="s">
        <v>59</v>
      </c>
      <c r="AF11" s="73"/>
      <c r="AG11" s="73"/>
      <c r="AH11" s="73"/>
      <c r="AI11" s="79" t="s">
        <v>57</v>
      </c>
      <c r="AJ11" s="63"/>
      <c r="AK11" s="64"/>
    </row>
    <row r="12" spans="1:37" s="16" customFormat="1" ht="13.5" customHeight="1">
      <c r="A12" s="153" t="s">
        <v>34</v>
      </c>
      <c r="B12" s="153"/>
      <c r="C12" s="153"/>
      <c r="D12" s="153"/>
      <c r="E12" s="153"/>
      <c r="F12" s="153"/>
      <c r="G12" s="153"/>
      <c r="H12" s="153"/>
      <c r="I12" s="153"/>
      <c r="J12" s="163">
        <f>'A_登録（BL用30名）'!J12:M12</f>
        <v>45040</v>
      </c>
      <c r="K12" s="164"/>
      <c r="L12" s="164"/>
      <c r="M12" s="164"/>
      <c r="N12" s="146" t="str">
        <f t="shared" si="0"/>
        <v>(月)</v>
      </c>
      <c r="O12" s="146"/>
      <c r="P12" s="146" t="s">
        <v>35</v>
      </c>
      <c r="Q12" s="146"/>
      <c r="R12" s="164">
        <f>'A_登録（BL用30名）'!R12:U12</f>
        <v>45042</v>
      </c>
      <c r="S12" s="164"/>
      <c r="T12" s="164"/>
      <c r="U12" s="164"/>
      <c r="V12" s="146" t="str">
        <f t="shared" si="1"/>
        <v>(水)</v>
      </c>
      <c r="W12" s="146"/>
      <c r="X12" s="76"/>
      <c r="Y12" s="165">
        <f>'A_登録（BL用30名）'!Y12:AA12</f>
        <v>0.75</v>
      </c>
      <c r="Z12" s="165"/>
      <c r="AA12" s="165"/>
      <c r="AB12" s="146" t="s">
        <v>36</v>
      </c>
      <c r="AC12" s="146"/>
      <c r="AD12" s="72"/>
      <c r="AE12" s="72"/>
      <c r="AF12" s="73"/>
      <c r="AG12" s="73"/>
      <c r="AH12" s="73"/>
      <c r="AI12" s="79"/>
      <c r="AJ12" s="65"/>
      <c r="AK12" s="66"/>
    </row>
    <row r="13" spans="1:37" s="11" customFormat="1" ht="13.5" customHeight="1">
      <c r="A13" s="177" t="s">
        <v>37</v>
      </c>
      <c r="B13" s="177"/>
      <c r="C13" s="177"/>
      <c r="D13" s="177"/>
      <c r="E13" s="177"/>
      <c r="F13" s="177"/>
      <c r="G13" s="177"/>
      <c r="H13" s="177"/>
      <c r="I13" s="177"/>
      <c r="J13" s="163">
        <f>'A_登録（BL用30名）'!J13:M13</f>
        <v>45096</v>
      </c>
      <c r="K13" s="164"/>
      <c r="L13" s="164"/>
      <c r="M13" s="164"/>
      <c r="N13" s="152" t="str">
        <f t="shared" si="0"/>
        <v>(月)</v>
      </c>
      <c r="O13" s="152"/>
      <c r="P13" s="152" t="s">
        <v>35</v>
      </c>
      <c r="Q13" s="152"/>
      <c r="R13" s="164">
        <f>'A_登録（BL用30名）'!R13:U13</f>
        <v>45098</v>
      </c>
      <c r="S13" s="164"/>
      <c r="T13" s="164"/>
      <c r="U13" s="164"/>
      <c r="V13" s="152" t="str">
        <f t="shared" si="1"/>
        <v>(水)</v>
      </c>
      <c r="W13" s="152"/>
      <c r="X13" s="72"/>
      <c r="Y13" s="165">
        <f>'A_登録（BL用30名）'!Y13:AA13</f>
        <v>0.75</v>
      </c>
      <c r="Z13" s="165"/>
      <c r="AA13" s="165"/>
      <c r="AB13" s="152" t="s">
        <v>36</v>
      </c>
      <c r="AC13" s="152"/>
      <c r="AD13" s="72"/>
      <c r="AE13" s="72"/>
      <c r="AF13" s="73"/>
      <c r="AG13" s="73"/>
      <c r="AH13" s="73"/>
      <c r="AI13" s="79"/>
      <c r="AJ13" s="63"/>
      <c r="AK13" s="64"/>
    </row>
    <row r="14" spans="1:37" s="11" customFormat="1" ht="13.5" customHeight="1">
      <c r="A14" s="168" t="s">
        <v>38</v>
      </c>
      <c r="B14" s="168"/>
      <c r="C14" s="168"/>
      <c r="D14" s="168"/>
      <c r="E14" s="168"/>
      <c r="F14" s="168"/>
      <c r="G14" s="168"/>
      <c r="H14" s="168"/>
      <c r="I14" s="168"/>
      <c r="J14" s="169">
        <f>'A_登録（BL用30名）'!J14:M14</f>
        <v>45166</v>
      </c>
      <c r="K14" s="155"/>
      <c r="L14" s="155"/>
      <c r="M14" s="155"/>
      <c r="N14" s="129" t="str">
        <f t="shared" si="0"/>
        <v>(月)</v>
      </c>
      <c r="O14" s="129"/>
      <c r="P14" s="129" t="s">
        <v>35</v>
      </c>
      <c r="Q14" s="129"/>
      <c r="R14" s="155">
        <f>'A_登録（BL用30名）'!R14:U14</f>
        <v>45168</v>
      </c>
      <c r="S14" s="155"/>
      <c r="T14" s="155"/>
      <c r="U14" s="155"/>
      <c r="V14" s="129" t="str">
        <f t="shared" si="1"/>
        <v>(水)</v>
      </c>
      <c r="W14" s="129"/>
      <c r="X14" s="12"/>
      <c r="Y14" s="141">
        <f>'A_登録（BL用30名）'!Y14:AA14</f>
        <v>0.75</v>
      </c>
      <c r="Z14" s="141"/>
      <c r="AA14" s="141"/>
      <c r="AB14" s="129" t="s">
        <v>36</v>
      </c>
      <c r="AC14" s="129"/>
      <c r="AD14" s="172" t="s">
        <v>83</v>
      </c>
      <c r="AE14" s="172"/>
      <c r="AF14" s="172"/>
      <c r="AG14" s="172"/>
      <c r="AH14" s="172"/>
      <c r="AI14" s="172"/>
      <c r="AJ14" s="172"/>
      <c r="AK14" s="173"/>
    </row>
    <row r="15" spans="1:37" s="11" customFormat="1" ht="13.5" customHeight="1">
      <c r="A15" s="111" t="s">
        <v>54</v>
      </c>
      <c r="B15" s="111"/>
      <c r="C15" s="111"/>
      <c r="D15" s="111"/>
      <c r="E15" s="111"/>
      <c r="F15" s="111"/>
      <c r="G15" s="111"/>
      <c r="H15" s="111"/>
      <c r="I15" s="111"/>
      <c r="J15" s="112">
        <f>'A_登録（BL用30名）'!J15:M15</f>
        <v>45243</v>
      </c>
      <c r="K15" s="113"/>
      <c r="L15" s="113"/>
      <c r="M15" s="113"/>
      <c r="N15" s="114" t="str">
        <f t="shared" si="0"/>
        <v>(月)</v>
      </c>
      <c r="O15" s="114"/>
      <c r="P15" s="114" t="s">
        <v>35</v>
      </c>
      <c r="Q15" s="114"/>
      <c r="R15" s="113">
        <f>'A_登録（BL用30名）'!R15:U15</f>
        <v>45245</v>
      </c>
      <c r="S15" s="113"/>
      <c r="T15" s="113"/>
      <c r="U15" s="113"/>
      <c r="V15" s="114" t="str">
        <f t="shared" si="1"/>
        <v>(水)</v>
      </c>
      <c r="W15" s="114"/>
      <c r="X15" s="100"/>
      <c r="Y15" s="145">
        <f>'A_登録（BL用30名）'!Y15:AA15</f>
        <v>0.75</v>
      </c>
      <c r="Z15" s="145"/>
      <c r="AA15" s="145"/>
      <c r="AB15" s="114" t="s">
        <v>36</v>
      </c>
      <c r="AC15" s="114"/>
      <c r="AD15" s="86"/>
      <c r="AE15" s="86"/>
      <c r="AF15" s="86"/>
      <c r="AG15" s="86"/>
      <c r="AH15" s="86"/>
      <c r="AI15" s="86"/>
      <c r="AJ15" s="86"/>
      <c r="AK15" s="87"/>
    </row>
    <row r="16" spans="1:37" s="11" customFormat="1" ht="13.5" customHeight="1">
      <c r="A16" s="170" t="s">
        <v>55</v>
      </c>
      <c r="B16" s="170"/>
      <c r="C16" s="170"/>
      <c r="D16" s="170"/>
      <c r="E16" s="170"/>
      <c r="F16" s="170"/>
      <c r="G16" s="170"/>
      <c r="H16" s="170"/>
      <c r="I16" s="170"/>
      <c r="J16" s="171">
        <f>'A_登録（BL用30名）'!J16:M16</f>
        <v>0</v>
      </c>
      <c r="K16" s="130"/>
      <c r="L16" s="130"/>
      <c r="M16" s="130"/>
      <c r="N16" s="123" t="str">
        <f t="shared" si="0"/>
        <v>(土)</v>
      </c>
      <c r="O16" s="123"/>
      <c r="P16" s="123" t="s">
        <v>35</v>
      </c>
      <c r="Q16" s="123"/>
      <c r="R16" s="130">
        <f>'A_登録（BL用30名）'!R16:U16</f>
        <v>0</v>
      </c>
      <c r="S16" s="130"/>
      <c r="T16" s="130"/>
      <c r="U16" s="130"/>
      <c r="V16" s="123" t="str">
        <f t="shared" si="1"/>
        <v>(土)</v>
      </c>
      <c r="W16" s="123"/>
      <c r="X16" s="92"/>
      <c r="Y16" s="156">
        <f>'A_登録（BL用30名）'!Y16:AA16</f>
        <v>0</v>
      </c>
      <c r="Z16" s="156"/>
      <c r="AA16" s="156"/>
      <c r="AB16" s="123" t="s">
        <v>36</v>
      </c>
      <c r="AC16" s="123"/>
      <c r="AD16" s="84"/>
      <c r="AE16" s="84"/>
      <c r="AF16" s="84"/>
      <c r="AG16" s="84"/>
      <c r="AH16" s="84"/>
      <c r="AI16" s="84"/>
      <c r="AJ16" s="84"/>
      <c r="AK16" s="85"/>
    </row>
    <row r="17" spans="1:37" s="2" customFormat="1" ht="13.5" customHeight="1">
      <c r="A17" s="166"/>
      <c r="B17" s="154" t="s">
        <v>49</v>
      </c>
      <c r="C17" s="105" t="s">
        <v>7</v>
      </c>
      <c r="D17" s="154"/>
      <c r="E17" s="105" t="s">
        <v>8</v>
      </c>
      <c r="F17" s="154"/>
      <c r="G17" s="105" t="s">
        <v>19</v>
      </c>
      <c r="H17" s="107"/>
      <c r="I17" s="107"/>
      <c r="J17" s="107"/>
      <c r="K17" s="154"/>
      <c r="L17" s="105" t="s">
        <v>20</v>
      </c>
      <c r="M17" s="154"/>
      <c r="N17" s="105" t="s">
        <v>9</v>
      </c>
      <c r="O17" s="107"/>
      <c r="P17" s="107"/>
      <c r="Q17" s="107"/>
      <c r="R17" s="107"/>
      <c r="S17" s="107"/>
      <c r="T17" s="154"/>
      <c r="U17" s="105" t="s">
        <v>0</v>
      </c>
      <c r="V17" s="154"/>
      <c r="W17" s="105" t="s">
        <v>25</v>
      </c>
      <c r="X17" s="154"/>
      <c r="Y17" s="105" t="s">
        <v>26</v>
      </c>
      <c r="Z17" s="154"/>
      <c r="AA17" s="105" t="s">
        <v>24</v>
      </c>
      <c r="AB17" s="107"/>
      <c r="AC17" s="107"/>
      <c r="AD17" s="154"/>
      <c r="AE17" s="105" t="s">
        <v>18</v>
      </c>
      <c r="AF17" s="107"/>
      <c r="AG17" s="107"/>
      <c r="AH17" s="107"/>
      <c r="AI17" s="154"/>
      <c r="AJ17" s="27" t="s">
        <v>60</v>
      </c>
      <c r="AK17" s="27" t="s">
        <v>64</v>
      </c>
    </row>
    <row r="18" spans="1:37" s="2" customFormat="1" ht="13.5" customHeight="1">
      <c r="A18" s="167"/>
      <c r="B18" s="127"/>
      <c r="C18" s="106"/>
      <c r="D18" s="127"/>
      <c r="E18" s="106"/>
      <c r="F18" s="127"/>
      <c r="G18" s="178" t="str">
        <f>ﾁｰﾑﾃﾞｰﾀ入力!C8</f>
        <v>ﾁｰﾑ</v>
      </c>
      <c r="H18" s="179"/>
      <c r="I18" s="15" t="s">
        <v>15</v>
      </c>
      <c r="J18" s="179" t="str">
        <f>ﾁｰﾑﾃﾞｰﾀ入力!E8</f>
        <v>個人</v>
      </c>
      <c r="K18" s="181"/>
      <c r="L18" s="106"/>
      <c r="M18" s="127"/>
      <c r="N18" s="106"/>
      <c r="O18" s="126"/>
      <c r="P18" s="126"/>
      <c r="Q18" s="126"/>
      <c r="R18" s="126"/>
      <c r="S18" s="126"/>
      <c r="T18" s="127"/>
      <c r="U18" s="106"/>
      <c r="V18" s="127"/>
      <c r="W18" s="106"/>
      <c r="X18" s="127"/>
      <c r="Y18" s="106"/>
      <c r="Z18" s="127"/>
      <c r="AA18" s="106"/>
      <c r="AB18" s="126"/>
      <c r="AC18" s="126"/>
      <c r="AD18" s="127"/>
      <c r="AE18" s="106"/>
      <c r="AF18" s="126"/>
      <c r="AG18" s="126"/>
      <c r="AH18" s="126"/>
      <c r="AI18" s="127"/>
      <c r="AJ18" s="28" t="s">
        <v>61</v>
      </c>
      <c r="AK18" s="28" t="s">
        <v>62</v>
      </c>
    </row>
    <row r="19" spans="1:37" ht="15" customHeight="1">
      <c r="A19" s="18">
        <v>1</v>
      </c>
      <c r="B19" s="98"/>
      <c r="C19" s="210"/>
      <c r="D19" s="211"/>
      <c r="E19" s="210"/>
      <c r="F19" s="212"/>
      <c r="G19" s="210" t="e">
        <f>VLOOKUP(B19,ﾁｰﾑﾃﾞｰﾀ入力!$B$9:$O$208,2)</f>
        <v>#N/A</v>
      </c>
      <c r="H19" s="211"/>
      <c r="I19" s="20" t="s">
        <v>15</v>
      </c>
      <c r="J19" s="211" t="e">
        <f>VLOOKUP(B19,ﾁｰﾑﾃﾞｰﾀ入力!$B$9:$O$208,4)</f>
        <v>#N/A</v>
      </c>
      <c r="K19" s="212"/>
      <c r="L19" s="210" t="e">
        <f>VLOOKUP(B19,ﾁｰﾑﾃﾞｰﾀ入力!$B$9:$O$208,5)</f>
        <v>#N/A</v>
      </c>
      <c r="M19" s="212"/>
      <c r="N19" s="210" t="e">
        <f>VLOOKUP(B19,ﾁｰﾑﾃﾞｰﾀ入力!$B$9:$O$208,6)</f>
        <v>#N/A</v>
      </c>
      <c r="O19" s="211"/>
      <c r="P19" s="211"/>
      <c r="Q19" s="211"/>
      <c r="R19" s="211"/>
      <c r="S19" s="219" t="s">
        <v>50</v>
      </c>
      <c r="T19" s="220"/>
      <c r="U19" s="207" t="e">
        <f>VLOOKUP(B19,ﾁｰﾑﾃﾞｰﾀ入力!$B$9:$O$208,8)</f>
        <v>#N/A</v>
      </c>
      <c r="V19" s="209"/>
      <c r="W19" s="207" t="e">
        <f>VLOOKUP(B19,ﾁｰﾑﾃﾞｰﾀ入力!$B$9:$O$208,9)</f>
        <v>#N/A</v>
      </c>
      <c r="X19" s="209"/>
      <c r="Y19" s="207" t="e">
        <f>VLOOKUP(B19,ﾁｰﾑﾃﾞｰﾀ入力!$B$9:$O$208,10)</f>
        <v>#N/A</v>
      </c>
      <c r="Z19" s="209"/>
      <c r="AA19" s="204" t="e">
        <f>VLOOKUP(B19,ﾁｰﾑﾃﾞｰﾀ入力!$B$9:$O$208,11)</f>
        <v>#N/A</v>
      </c>
      <c r="AB19" s="205"/>
      <c r="AC19" s="205"/>
      <c r="AD19" s="206"/>
      <c r="AE19" s="207" t="e">
        <f>VLOOKUP(B19,ﾁｰﾑﾃﾞｰﾀ入力!$B$9:$O$208,12)</f>
        <v>#N/A</v>
      </c>
      <c r="AF19" s="208"/>
      <c r="AG19" s="208"/>
      <c r="AH19" s="208"/>
      <c r="AI19" s="209"/>
      <c r="AJ19" s="51" t="e">
        <f>VLOOKUP(B19,ﾁｰﾑﾃﾞｰﾀ入力!$B$9:$O$208,13)</f>
        <v>#N/A</v>
      </c>
      <c r="AK19" s="52" t="e">
        <f>VLOOKUP(B19,ﾁｰﾑﾃﾞｰﾀ入力!$B$9:$O$208,14)</f>
        <v>#N/A</v>
      </c>
    </row>
    <row r="20" spans="1:37" ht="15" customHeight="1">
      <c r="A20" s="18">
        <v>2</v>
      </c>
      <c r="B20" s="98"/>
      <c r="C20" s="210"/>
      <c r="D20" s="211"/>
      <c r="E20" s="210"/>
      <c r="F20" s="212"/>
      <c r="G20" s="210" t="e">
        <f>VLOOKUP(B20,ﾁｰﾑﾃﾞｰﾀ入力!$B$9:$O$208,2)</f>
        <v>#N/A</v>
      </c>
      <c r="H20" s="211"/>
      <c r="I20" s="20" t="s">
        <v>15</v>
      </c>
      <c r="J20" s="211" t="e">
        <f>VLOOKUP(B20,ﾁｰﾑﾃﾞｰﾀ入力!$B$9:$O$208,4)</f>
        <v>#N/A</v>
      </c>
      <c r="K20" s="212"/>
      <c r="L20" s="210" t="e">
        <f>VLOOKUP(B20,ﾁｰﾑﾃﾞｰﾀ入力!$B$9:$O$208,5)</f>
        <v>#N/A</v>
      </c>
      <c r="M20" s="212"/>
      <c r="N20" s="210" t="e">
        <f>VLOOKUP(B20,ﾁｰﾑﾃﾞｰﾀ入力!$B$9:$O$208,6)</f>
        <v>#N/A</v>
      </c>
      <c r="O20" s="211"/>
      <c r="P20" s="211"/>
      <c r="Q20" s="211"/>
      <c r="R20" s="211"/>
      <c r="S20" s="219" t="s">
        <v>50</v>
      </c>
      <c r="T20" s="220"/>
      <c r="U20" s="207" t="e">
        <f>VLOOKUP(B20,ﾁｰﾑﾃﾞｰﾀ入力!$B$9:$O$208,8)</f>
        <v>#N/A</v>
      </c>
      <c r="V20" s="209"/>
      <c r="W20" s="207" t="e">
        <f>VLOOKUP(B20,ﾁｰﾑﾃﾞｰﾀ入力!$B$9:$O$208,9)</f>
        <v>#N/A</v>
      </c>
      <c r="X20" s="209"/>
      <c r="Y20" s="207" t="e">
        <f>VLOOKUP(B20,ﾁｰﾑﾃﾞｰﾀ入力!$B$9:$O$208,10)</f>
        <v>#N/A</v>
      </c>
      <c r="Z20" s="209"/>
      <c r="AA20" s="204" t="e">
        <f>VLOOKUP(B20,ﾁｰﾑﾃﾞｰﾀ入力!$B$9:$O$208,11)</f>
        <v>#N/A</v>
      </c>
      <c r="AB20" s="205"/>
      <c r="AC20" s="205"/>
      <c r="AD20" s="206"/>
      <c r="AE20" s="207" t="e">
        <f>VLOOKUP(B20,ﾁｰﾑﾃﾞｰﾀ入力!$B$9:$O$208,12)</f>
        <v>#N/A</v>
      </c>
      <c r="AF20" s="208"/>
      <c r="AG20" s="208"/>
      <c r="AH20" s="208"/>
      <c r="AI20" s="209"/>
      <c r="AJ20" s="51" t="e">
        <f>VLOOKUP(B20,ﾁｰﾑﾃﾞｰﾀ入力!$B$9:$O$208,13)</f>
        <v>#N/A</v>
      </c>
      <c r="AK20" s="52" t="e">
        <f>VLOOKUP(B20,ﾁｰﾑﾃﾞｰﾀ入力!$B$9:$O$208,14)</f>
        <v>#N/A</v>
      </c>
    </row>
    <row r="21" spans="1:37" ht="15" customHeight="1">
      <c r="A21" s="18">
        <v>3</v>
      </c>
      <c r="B21" s="98"/>
      <c r="C21" s="210"/>
      <c r="D21" s="211"/>
      <c r="E21" s="210"/>
      <c r="F21" s="212"/>
      <c r="G21" s="210" t="e">
        <f>VLOOKUP(B21,ﾁｰﾑﾃﾞｰﾀ入力!$B$9:$O$208,2)</f>
        <v>#N/A</v>
      </c>
      <c r="H21" s="211"/>
      <c r="I21" s="20" t="s">
        <v>15</v>
      </c>
      <c r="J21" s="211" t="e">
        <f>VLOOKUP(B21,ﾁｰﾑﾃﾞｰﾀ入力!$B$9:$O$208,4)</f>
        <v>#N/A</v>
      </c>
      <c r="K21" s="212"/>
      <c r="L21" s="210" t="e">
        <f>VLOOKUP(B21,ﾁｰﾑﾃﾞｰﾀ入力!$B$9:$O$208,5)</f>
        <v>#N/A</v>
      </c>
      <c r="M21" s="212"/>
      <c r="N21" s="210" t="e">
        <f>VLOOKUP(B21,ﾁｰﾑﾃﾞｰﾀ入力!$B$9:$O$208,6)</f>
        <v>#N/A</v>
      </c>
      <c r="O21" s="211"/>
      <c r="P21" s="211"/>
      <c r="Q21" s="211"/>
      <c r="R21" s="211"/>
      <c r="S21" s="219" t="s">
        <v>50</v>
      </c>
      <c r="T21" s="220"/>
      <c r="U21" s="207" t="e">
        <f>VLOOKUP(B21,ﾁｰﾑﾃﾞｰﾀ入力!$B$9:$O$208,8)</f>
        <v>#N/A</v>
      </c>
      <c r="V21" s="209"/>
      <c r="W21" s="207" t="e">
        <f>VLOOKUP(B21,ﾁｰﾑﾃﾞｰﾀ入力!$B$9:$O$208,9)</f>
        <v>#N/A</v>
      </c>
      <c r="X21" s="209"/>
      <c r="Y21" s="207" t="e">
        <f>VLOOKUP(B21,ﾁｰﾑﾃﾞｰﾀ入力!$B$9:$O$208,10)</f>
        <v>#N/A</v>
      </c>
      <c r="Z21" s="209"/>
      <c r="AA21" s="204" t="e">
        <f>VLOOKUP(B21,ﾁｰﾑﾃﾞｰﾀ入力!$B$9:$O$208,11)</f>
        <v>#N/A</v>
      </c>
      <c r="AB21" s="205"/>
      <c r="AC21" s="205"/>
      <c r="AD21" s="206"/>
      <c r="AE21" s="207" t="e">
        <f>VLOOKUP(B21,ﾁｰﾑﾃﾞｰﾀ入力!$B$9:$O$208,12)</f>
        <v>#N/A</v>
      </c>
      <c r="AF21" s="208"/>
      <c r="AG21" s="208"/>
      <c r="AH21" s="208"/>
      <c r="AI21" s="209"/>
      <c r="AJ21" s="51" t="e">
        <f>VLOOKUP(B21,ﾁｰﾑﾃﾞｰﾀ入力!$B$9:$O$208,13)</f>
        <v>#N/A</v>
      </c>
      <c r="AK21" s="52" t="e">
        <f>VLOOKUP(B21,ﾁｰﾑﾃﾞｰﾀ入力!$B$9:$O$208,14)</f>
        <v>#N/A</v>
      </c>
    </row>
    <row r="22" spans="1:37" ht="15" customHeight="1">
      <c r="A22" s="18">
        <v>4</v>
      </c>
      <c r="B22" s="98"/>
      <c r="C22" s="210"/>
      <c r="D22" s="211"/>
      <c r="E22" s="210"/>
      <c r="F22" s="212"/>
      <c r="G22" s="210" t="e">
        <f>VLOOKUP(B22,ﾁｰﾑﾃﾞｰﾀ入力!$B$9:$O$208,2)</f>
        <v>#N/A</v>
      </c>
      <c r="H22" s="211"/>
      <c r="I22" s="20" t="s">
        <v>15</v>
      </c>
      <c r="J22" s="211" t="e">
        <f>VLOOKUP(B22,ﾁｰﾑﾃﾞｰﾀ入力!$B$9:$O$208,4)</f>
        <v>#N/A</v>
      </c>
      <c r="K22" s="212"/>
      <c r="L22" s="210" t="e">
        <f>VLOOKUP(B22,ﾁｰﾑﾃﾞｰﾀ入力!$B$9:$O$208,5)</f>
        <v>#N/A</v>
      </c>
      <c r="M22" s="212"/>
      <c r="N22" s="210" t="e">
        <f>VLOOKUP(B22,ﾁｰﾑﾃﾞｰﾀ入力!$B$9:$O$208,6)</f>
        <v>#N/A</v>
      </c>
      <c r="O22" s="211"/>
      <c r="P22" s="211"/>
      <c r="Q22" s="211"/>
      <c r="R22" s="211"/>
      <c r="S22" s="219" t="s">
        <v>50</v>
      </c>
      <c r="T22" s="220"/>
      <c r="U22" s="207" t="e">
        <f>VLOOKUP(B22,ﾁｰﾑﾃﾞｰﾀ入力!$B$9:$O$208,8)</f>
        <v>#N/A</v>
      </c>
      <c r="V22" s="209"/>
      <c r="W22" s="207" t="e">
        <f>VLOOKUP(B22,ﾁｰﾑﾃﾞｰﾀ入力!$B$9:$O$208,9)</f>
        <v>#N/A</v>
      </c>
      <c r="X22" s="209"/>
      <c r="Y22" s="207" t="e">
        <f>VLOOKUP(B22,ﾁｰﾑﾃﾞｰﾀ入力!$B$9:$O$208,10)</f>
        <v>#N/A</v>
      </c>
      <c r="Z22" s="209"/>
      <c r="AA22" s="204" t="e">
        <f>VLOOKUP(B22,ﾁｰﾑﾃﾞｰﾀ入力!$B$9:$O$208,11)</f>
        <v>#N/A</v>
      </c>
      <c r="AB22" s="205"/>
      <c r="AC22" s="205"/>
      <c r="AD22" s="206"/>
      <c r="AE22" s="207" t="e">
        <f>VLOOKUP(B22,ﾁｰﾑﾃﾞｰﾀ入力!$B$9:$O$208,12)</f>
        <v>#N/A</v>
      </c>
      <c r="AF22" s="208"/>
      <c r="AG22" s="208"/>
      <c r="AH22" s="208"/>
      <c r="AI22" s="209"/>
      <c r="AJ22" s="51" t="e">
        <f>VLOOKUP(B22,ﾁｰﾑﾃﾞｰﾀ入力!$B$9:$O$208,13)</f>
        <v>#N/A</v>
      </c>
      <c r="AK22" s="52" t="e">
        <f>VLOOKUP(B22,ﾁｰﾑﾃﾞｰﾀ入力!$B$9:$O$208,14)</f>
        <v>#N/A</v>
      </c>
    </row>
    <row r="23" spans="1:37" ht="15" customHeight="1">
      <c r="A23" s="18">
        <v>5</v>
      </c>
      <c r="B23" s="98"/>
      <c r="C23" s="210"/>
      <c r="D23" s="211"/>
      <c r="E23" s="210"/>
      <c r="F23" s="212"/>
      <c r="G23" s="210" t="e">
        <f>VLOOKUP(B23,ﾁｰﾑﾃﾞｰﾀ入力!$B$9:$O$208,2)</f>
        <v>#N/A</v>
      </c>
      <c r="H23" s="211"/>
      <c r="I23" s="20" t="s">
        <v>15</v>
      </c>
      <c r="J23" s="211" t="e">
        <f>VLOOKUP(B23,ﾁｰﾑﾃﾞｰﾀ入力!$B$9:$O$208,4)</f>
        <v>#N/A</v>
      </c>
      <c r="K23" s="212"/>
      <c r="L23" s="210" t="e">
        <f>VLOOKUP(B23,ﾁｰﾑﾃﾞｰﾀ入力!$B$9:$O$208,5)</f>
        <v>#N/A</v>
      </c>
      <c r="M23" s="212"/>
      <c r="N23" s="210" t="e">
        <f>VLOOKUP(B23,ﾁｰﾑﾃﾞｰﾀ入力!$B$9:$O$208,6)</f>
        <v>#N/A</v>
      </c>
      <c r="O23" s="211"/>
      <c r="P23" s="211"/>
      <c r="Q23" s="211"/>
      <c r="R23" s="211"/>
      <c r="S23" s="219" t="s">
        <v>50</v>
      </c>
      <c r="T23" s="220"/>
      <c r="U23" s="207" t="e">
        <f>VLOOKUP(B23,ﾁｰﾑﾃﾞｰﾀ入力!$B$9:$O$208,8)</f>
        <v>#N/A</v>
      </c>
      <c r="V23" s="209"/>
      <c r="W23" s="207" t="e">
        <f>VLOOKUP(B23,ﾁｰﾑﾃﾞｰﾀ入力!$B$9:$O$208,9)</f>
        <v>#N/A</v>
      </c>
      <c r="X23" s="209"/>
      <c r="Y23" s="207" t="e">
        <f>VLOOKUP(B23,ﾁｰﾑﾃﾞｰﾀ入力!$B$9:$O$208,10)</f>
        <v>#N/A</v>
      </c>
      <c r="Z23" s="209"/>
      <c r="AA23" s="204" t="e">
        <f>VLOOKUP(B23,ﾁｰﾑﾃﾞｰﾀ入力!$B$9:$O$208,11)</f>
        <v>#N/A</v>
      </c>
      <c r="AB23" s="205"/>
      <c r="AC23" s="205"/>
      <c r="AD23" s="206"/>
      <c r="AE23" s="207" t="e">
        <f>VLOOKUP(B23,ﾁｰﾑﾃﾞｰﾀ入力!$B$9:$O$208,12)</f>
        <v>#N/A</v>
      </c>
      <c r="AF23" s="208"/>
      <c r="AG23" s="208"/>
      <c r="AH23" s="208"/>
      <c r="AI23" s="209"/>
      <c r="AJ23" s="51" t="e">
        <f>VLOOKUP(B23,ﾁｰﾑﾃﾞｰﾀ入力!$B$9:$O$208,13)</f>
        <v>#N/A</v>
      </c>
      <c r="AK23" s="52" t="e">
        <f>VLOOKUP(B23,ﾁｰﾑﾃﾞｰﾀ入力!$B$9:$O$208,14)</f>
        <v>#N/A</v>
      </c>
    </row>
    <row r="24" spans="1:37" ht="15" customHeight="1">
      <c r="A24" s="18">
        <v>6</v>
      </c>
      <c r="B24" s="98"/>
      <c r="C24" s="210"/>
      <c r="D24" s="211"/>
      <c r="E24" s="210"/>
      <c r="F24" s="212"/>
      <c r="G24" s="210" t="e">
        <f>VLOOKUP(B24,ﾁｰﾑﾃﾞｰﾀ入力!$B$9:$O$208,2)</f>
        <v>#N/A</v>
      </c>
      <c r="H24" s="211"/>
      <c r="I24" s="20" t="s">
        <v>15</v>
      </c>
      <c r="J24" s="211" t="e">
        <f>VLOOKUP(B24,ﾁｰﾑﾃﾞｰﾀ入力!$B$9:$O$208,4)</f>
        <v>#N/A</v>
      </c>
      <c r="K24" s="212"/>
      <c r="L24" s="210" t="e">
        <f>VLOOKUP(B24,ﾁｰﾑﾃﾞｰﾀ入力!$B$9:$O$208,5)</f>
        <v>#N/A</v>
      </c>
      <c r="M24" s="212"/>
      <c r="N24" s="210" t="e">
        <f>VLOOKUP(B24,ﾁｰﾑﾃﾞｰﾀ入力!$B$9:$O$208,6)</f>
        <v>#N/A</v>
      </c>
      <c r="O24" s="211"/>
      <c r="P24" s="211"/>
      <c r="Q24" s="211"/>
      <c r="R24" s="211"/>
      <c r="S24" s="219" t="s">
        <v>50</v>
      </c>
      <c r="T24" s="220"/>
      <c r="U24" s="207" t="e">
        <f>VLOOKUP(B24,ﾁｰﾑﾃﾞｰﾀ入力!$B$9:$O$208,8)</f>
        <v>#N/A</v>
      </c>
      <c r="V24" s="209"/>
      <c r="W24" s="207" t="e">
        <f>VLOOKUP(B24,ﾁｰﾑﾃﾞｰﾀ入力!$B$9:$O$208,9)</f>
        <v>#N/A</v>
      </c>
      <c r="X24" s="209"/>
      <c r="Y24" s="207" t="e">
        <f>VLOOKUP(B24,ﾁｰﾑﾃﾞｰﾀ入力!$B$9:$O$208,10)</f>
        <v>#N/A</v>
      </c>
      <c r="Z24" s="209"/>
      <c r="AA24" s="204" t="e">
        <f>VLOOKUP(B24,ﾁｰﾑﾃﾞｰﾀ入力!$B$9:$O$208,11)</f>
        <v>#N/A</v>
      </c>
      <c r="AB24" s="205"/>
      <c r="AC24" s="205"/>
      <c r="AD24" s="206"/>
      <c r="AE24" s="207" t="e">
        <f>VLOOKUP(B24,ﾁｰﾑﾃﾞｰﾀ入力!$B$9:$O$208,12)</f>
        <v>#N/A</v>
      </c>
      <c r="AF24" s="208"/>
      <c r="AG24" s="208"/>
      <c r="AH24" s="208"/>
      <c r="AI24" s="209"/>
      <c r="AJ24" s="51" t="e">
        <f>VLOOKUP(B24,ﾁｰﾑﾃﾞｰﾀ入力!$B$9:$O$208,13)</f>
        <v>#N/A</v>
      </c>
      <c r="AK24" s="52" t="e">
        <f>VLOOKUP(B24,ﾁｰﾑﾃﾞｰﾀ入力!$B$9:$O$208,14)</f>
        <v>#N/A</v>
      </c>
    </row>
    <row r="25" spans="1:37" ht="15" customHeight="1">
      <c r="A25" s="18">
        <v>7</v>
      </c>
      <c r="B25" s="98"/>
      <c r="C25" s="210"/>
      <c r="D25" s="211"/>
      <c r="E25" s="210"/>
      <c r="F25" s="212"/>
      <c r="G25" s="210" t="e">
        <f>VLOOKUP(B25,ﾁｰﾑﾃﾞｰﾀ入力!$B$9:$O$208,2)</f>
        <v>#N/A</v>
      </c>
      <c r="H25" s="211"/>
      <c r="I25" s="20" t="s">
        <v>15</v>
      </c>
      <c r="J25" s="211" t="e">
        <f>VLOOKUP(B25,ﾁｰﾑﾃﾞｰﾀ入力!$B$9:$O$208,4)</f>
        <v>#N/A</v>
      </c>
      <c r="K25" s="212"/>
      <c r="L25" s="210" t="e">
        <f>VLOOKUP(B25,ﾁｰﾑﾃﾞｰﾀ入力!$B$9:$O$208,5)</f>
        <v>#N/A</v>
      </c>
      <c r="M25" s="212"/>
      <c r="N25" s="210" t="e">
        <f>VLOOKUP(B25,ﾁｰﾑﾃﾞｰﾀ入力!$B$9:$O$208,6)</f>
        <v>#N/A</v>
      </c>
      <c r="O25" s="211"/>
      <c r="P25" s="211"/>
      <c r="Q25" s="211"/>
      <c r="R25" s="211"/>
      <c r="S25" s="219" t="s">
        <v>50</v>
      </c>
      <c r="T25" s="220"/>
      <c r="U25" s="207" t="e">
        <f>VLOOKUP(B25,ﾁｰﾑﾃﾞｰﾀ入力!$B$9:$O$208,8)</f>
        <v>#N/A</v>
      </c>
      <c r="V25" s="209"/>
      <c r="W25" s="207" t="e">
        <f>VLOOKUP(B25,ﾁｰﾑﾃﾞｰﾀ入力!$B$9:$O$208,9)</f>
        <v>#N/A</v>
      </c>
      <c r="X25" s="209"/>
      <c r="Y25" s="207" t="e">
        <f>VLOOKUP(B25,ﾁｰﾑﾃﾞｰﾀ入力!$B$9:$O$208,10)</f>
        <v>#N/A</v>
      </c>
      <c r="Z25" s="209"/>
      <c r="AA25" s="204" t="e">
        <f>VLOOKUP(B25,ﾁｰﾑﾃﾞｰﾀ入力!$B$9:$O$208,11)</f>
        <v>#N/A</v>
      </c>
      <c r="AB25" s="205"/>
      <c r="AC25" s="205"/>
      <c r="AD25" s="206"/>
      <c r="AE25" s="207" t="e">
        <f>VLOOKUP(B25,ﾁｰﾑﾃﾞｰﾀ入力!$B$9:$O$208,12)</f>
        <v>#N/A</v>
      </c>
      <c r="AF25" s="208"/>
      <c r="AG25" s="208"/>
      <c r="AH25" s="208"/>
      <c r="AI25" s="209"/>
      <c r="AJ25" s="51" t="e">
        <f>VLOOKUP(B25,ﾁｰﾑﾃﾞｰﾀ入力!$B$9:$O$208,13)</f>
        <v>#N/A</v>
      </c>
      <c r="AK25" s="52" t="e">
        <f>VLOOKUP(B25,ﾁｰﾑﾃﾞｰﾀ入力!$B$9:$O$208,14)</f>
        <v>#N/A</v>
      </c>
    </row>
    <row r="26" spans="1:37" ht="15" customHeight="1">
      <c r="A26" s="18">
        <v>8</v>
      </c>
      <c r="B26" s="98"/>
      <c r="C26" s="210"/>
      <c r="D26" s="211"/>
      <c r="E26" s="210"/>
      <c r="F26" s="212"/>
      <c r="G26" s="210" t="e">
        <f>VLOOKUP(B26,ﾁｰﾑﾃﾞｰﾀ入力!$B$9:$O$208,2)</f>
        <v>#N/A</v>
      </c>
      <c r="H26" s="211"/>
      <c r="I26" s="20" t="s">
        <v>15</v>
      </c>
      <c r="J26" s="211" t="e">
        <f>VLOOKUP(B26,ﾁｰﾑﾃﾞｰﾀ入力!$B$9:$O$208,4)</f>
        <v>#N/A</v>
      </c>
      <c r="K26" s="212"/>
      <c r="L26" s="210" t="e">
        <f>VLOOKUP(B26,ﾁｰﾑﾃﾞｰﾀ入力!$B$9:$O$208,5)</f>
        <v>#N/A</v>
      </c>
      <c r="M26" s="212"/>
      <c r="N26" s="210" t="e">
        <f>VLOOKUP(B26,ﾁｰﾑﾃﾞｰﾀ入力!$B$9:$O$208,6)</f>
        <v>#N/A</v>
      </c>
      <c r="O26" s="211"/>
      <c r="P26" s="211"/>
      <c r="Q26" s="211"/>
      <c r="R26" s="211"/>
      <c r="S26" s="219" t="s">
        <v>50</v>
      </c>
      <c r="T26" s="220"/>
      <c r="U26" s="207" t="e">
        <f>VLOOKUP(B26,ﾁｰﾑﾃﾞｰﾀ入力!$B$9:$O$208,8)</f>
        <v>#N/A</v>
      </c>
      <c r="V26" s="209"/>
      <c r="W26" s="207" t="e">
        <f>VLOOKUP(B26,ﾁｰﾑﾃﾞｰﾀ入力!$B$9:$O$208,9)</f>
        <v>#N/A</v>
      </c>
      <c r="X26" s="209"/>
      <c r="Y26" s="207" t="e">
        <f>VLOOKUP(B26,ﾁｰﾑﾃﾞｰﾀ入力!$B$9:$O$208,10)</f>
        <v>#N/A</v>
      </c>
      <c r="Z26" s="209"/>
      <c r="AA26" s="204" t="e">
        <f>VLOOKUP(B26,ﾁｰﾑﾃﾞｰﾀ入力!$B$9:$O$208,11)</f>
        <v>#N/A</v>
      </c>
      <c r="AB26" s="205"/>
      <c r="AC26" s="205"/>
      <c r="AD26" s="206"/>
      <c r="AE26" s="207" t="e">
        <f>VLOOKUP(B26,ﾁｰﾑﾃﾞｰﾀ入力!$B$9:$O$208,12)</f>
        <v>#N/A</v>
      </c>
      <c r="AF26" s="208"/>
      <c r="AG26" s="208"/>
      <c r="AH26" s="208"/>
      <c r="AI26" s="209"/>
      <c r="AJ26" s="51" t="e">
        <f>VLOOKUP(B26,ﾁｰﾑﾃﾞｰﾀ入力!$B$9:$O$208,13)</f>
        <v>#N/A</v>
      </c>
      <c r="AK26" s="52" t="e">
        <f>VLOOKUP(B26,ﾁｰﾑﾃﾞｰﾀ入力!$B$9:$O$208,14)</f>
        <v>#N/A</v>
      </c>
    </row>
    <row r="27" spans="1:37" ht="15" customHeight="1">
      <c r="A27" s="18">
        <v>9</v>
      </c>
      <c r="B27" s="98"/>
      <c r="C27" s="210"/>
      <c r="D27" s="211"/>
      <c r="E27" s="210"/>
      <c r="F27" s="212"/>
      <c r="G27" s="210" t="e">
        <f>VLOOKUP(B27,ﾁｰﾑﾃﾞｰﾀ入力!$B$9:$O$208,2)</f>
        <v>#N/A</v>
      </c>
      <c r="H27" s="211"/>
      <c r="I27" s="20" t="s">
        <v>15</v>
      </c>
      <c r="J27" s="211" t="e">
        <f>VLOOKUP(B27,ﾁｰﾑﾃﾞｰﾀ入力!$B$9:$O$208,4)</f>
        <v>#N/A</v>
      </c>
      <c r="K27" s="212"/>
      <c r="L27" s="210" t="e">
        <f>VLOOKUP(B27,ﾁｰﾑﾃﾞｰﾀ入力!$B$9:$O$208,5)</f>
        <v>#N/A</v>
      </c>
      <c r="M27" s="212"/>
      <c r="N27" s="210" t="e">
        <f>VLOOKUP(B27,ﾁｰﾑﾃﾞｰﾀ入力!$B$9:$O$208,6)</f>
        <v>#N/A</v>
      </c>
      <c r="O27" s="211"/>
      <c r="P27" s="211"/>
      <c r="Q27" s="211"/>
      <c r="R27" s="211"/>
      <c r="S27" s="219" t="s">
        <v>50</v>
      </c>
      <c r="T27" s="220"/>
      <c r="U27" s="207" t="e">
        <f>VLOOKUP(B27,ﾁｰﾑﾃﾞｰﾀ入力!$B$9:$O$208,8)</f>
        <v>#N/A</v>
      </c>
      <c r="V27" s="209"/>
      <c r="W27" s="207" t="e">
        <f>VLOOKUP(B27,ﾁｰﾑﾃﾞｰﾀ入力!$B$9:$O$208,9)</f>
        <v>#N/A</v>
      </c>
      <c r="X27" s="209"/>
      <c r="Y27" s="207" t="e">
        <f>VLOOKUP(B27,ﾁｰﾑﾃﾞｰﾀ入力!$B$9:$O$208,10)</f>
        <v>#N/A</v>
      </c>
      <c r="Z27" s="209"/>
      <c r="AA27" s="204" t="e">
        <f>VLOOKUP(B27,ﾁｰﾑﾃﾞｰﾀ入力!$B$9:$O$208,11)</f>
        <v>#N/A</v>
      </c>
      <c r="AB27" s="205"/>
      <c r="AC27" s="205"/>
      <c r="AD27" s="206"/>
      <c r="AE27" s="207" t="e">
        <f>VLOOKUP(B27,ﾁｰﾑﾃﾞｰﾀ入力!$B$9:$O$208,12)</f>
        <v>#N/A</v>
      </c>
      <c r="AF27" s="208"/>
      <c r="AG27" s="208"/>
      <c r="AH27" s="208"/>
      <c r="AI27" s="209"/>
      <c r="AJ27" s="51" t="e">
        <f>VLOOKUP(B27,ﾁｰﾑﾃﾞｰﾀ入力!$B$9:$O$208,13)</f>
        <v>#N/A</v>
      </c>
      <c r="AK27" s="52" t="e">
        <f>VLOOKUP(B27,ﾁｰﾑﾃﾞｰﾀ入力!$B$9:$O$208,14)</f>
        <v>#N/A</v>
      </c>
    </row>
    <row r="28" spans="1:37" ht="15" customHeight="1">
      <c r="A28" s="18">
        <v>10</v>
      </c>
      <c r="B28" s="98"/>
      <c r="C28" s="210"/>
      <c r="D28" s="211"/>
      <c r="E28" s="210"/>
      <c r="F28" s="212"/>
      <c r="G28" s="210" t="e">
        <f>VLOOKUP(B28,ﾁｰﾑﾃﾞｰﾀ入力!$B$9:$O$208,2)</f>
        <v>#N/A</v>
      </c>
      <c r="H28" s="211"/>
      <c r="I28" s="20" t="s">
        <v>15</v>
      </c>
      <c r="J28" s="211" t="e">
        <f>VLOOKUP(B28,ﾁｰﾑﾃﾞｰﾀ入力!$B$9:$O$208,4)</f>
        <v>#N/A</v>
      </c>
      <c r="K28" s="212"/>
      <c r="L28" s="210" t="e">
        <f>VLOOKUP(B28,ﾁｰﾑﾃﾞｰﾀ入力!$B$9:$O$208,5)</f>
        <v>#N/A</v>
      </c>
      <c r="M28" s="212"/>
      <c r="N28" s="210" t="e">
        <f>VLOOKUP(B28,ﾁｰﾑﾃﾞｰﾀ入力!$B$9:$O$208,6)</f>
        <v>#N/A</v>
      </c>
      <c r="O28" s="211"/>
      <c r="P28" s="211"/>
      <c r="Q28" s="211"/>
      <c r="R28" s="211"/>
      <c r="S28" s="219" t="s">
        <v>50</v>
      </c>
      <c r="T28" s="220"/>
      <c r="U28" s="207" t="e">
        <f>VLOOKUP(B28,ﾁｰﾑﾃﾞｰﾀ入力!$B$9:$O$208,8)</f>
        <v>#N/A</v>
      </c>
      <c r="V28" s="209"/>
      <c r="W28" s="207" t="e">
        <f>VLOOKUP(B28,ﾁｰﾑﾃﾞｰﾀ入力!$B$9:$O$208,9)</f>
        <v>#N/A</v>
      </c>
      <c r="X28" s="209"/>
      <c r="Y28" s="207" t="e">
        <f>VLOOKUP(B28,ﾁｰﾑﾃﾞｰﾀ入力!$B$9:$O$208,10)</f>
        <v>#N/A</v>
      </c>
      <c r="Z28" s="209"/>
      <c r="AA28" s="204" t="e">
        <f>VLOOKUP(B28,ﾁｰﾑﾃﾞｰﾀ入力!$B$9:$O$208,11)</f>
        <v>#N/A</v>
      </c>
      <c r="AB28" s="205"/>
      <c r="AC28" s="205"/>
      <c r="AD28" s="206"/>
      <c r="AE28" s="207" t="e">
        <f>VLOOKUP(B28,ﾁｰﾑﾃﾞｰﾀ入力!$B$9:$O$208,12)</f>
        <v>#N/A</v>
      </c>
      <c r="AF28" s="208"/>
      <c r="AG28" s="208"/>
      <c r="AH28" s="208"/>
      <c r="AI28" s="209"/>
      <c r="AJ28" s="51" t="e">
        <f>VLOOKUP(B28,ﾁｰﾑﾃﾞｰﾀ入力!$B$9:$O$208,13)</f>
        <v>#N/A</v>
      </c>
      <c r="AK28" s="52" t="e">
        <f>VLOOKUP(B28,ﾁｰﾑﾃﾞｰﾀ入力!$B$9:$O$208,14)</f>
        <v>#N/A</v>
      </c>
    </row>
    <row r="29" spans="1:37" ht="15" customHeight="1">
      <c r="A29" s="18">
        <v>11</v>
      </c>
      <c r="B29" s="98"/>
      <c r="C29" s="210"/>
      <c r="D29" s="211"/>
      <c r="E29" s="210"/>
      <c r="F29" s="212"/>
      <c r="G29" s="210" t="e">
        <f>VLOOKUP(B29,ﾁｰﾑﾃﾞｰﾀ入力!$B$9:$O$208,2)</f>
        <v>#N/A</v>
      </c>
      <c r="H29" s="211"/>
      <c r="I29" s="20" t="s">
        <v>15</v>
      </c>
      <c r="J29" s="211" t="e">
        <f>VLOOKUP(B29,ﾁｰﾑﾃﾞｰﾀ入力!$B$9:$O$208,4)</f>
        <v>#N/A</v>
      </c>
      <c r="K29" s="212"/>
      <c r="L29" s="210" t="e">
        <f>VLOOKUP(B29,ﾁｰﾑﾃﾞｰﾀ入力!$B$9:$O$208,5)</f>
        <v>#N/A</v>
      </c>
      <c r="M29" s="212"/>
      <c r="N29" s="210" t="e">
        <f>VLOOKUP(B29,ﾁｰﾑﾃﾞｰﾀ入力!$B$9:$O$208,6)</f>
        <v>#N/A</v>
      </c>
      <c r="O29" s="211"/>
      <c r="P29" s="211"/>
      <c r="Q29" s="211"/>
      <c r="R29" s="211"/>
      <c r="S29" s="219" t="s">
        <v>50</v>
      </c>
      <c r="T29" s="220"/>
      <c r="U29" s="207" t="e">
        <f>VLOOKUP(B29,ﾁｰﾑﾃﾞｰﾀ入力!$B$9:$O$208,8)</f>
        <v>#N/A</v>
      </c>
      <c r="V29" s="209"/>
      <c r="W29" s="207" t="e">
        <f>VLOOKUP(B29,ﾁｰﾑﾃﾞｰﾀ入力!$B$9:$O$208,9)</f>
        <v>#N/A</v>
      </c>
      <c r="X29" s="209"/>
      <c r="Y29" s="207" t="e">
        <f>VLOOKUP(B29,ﾁｰﾑﾃﾞｰﾀ入力!$B$9:$O$208,10)</f>
        <v>#N/A</v>
      </c>
      <c r="Z29" s="209"/>
      <c r="AA29" s="204" t="e">
        <f>VLOOKUP(B29,ﾁｰﾑﾃﾞｰﾀ入力!$B$9:$O$208,11)</f>
        <v>#N/A</v>
      </c>
      <c r="AB29" s="205"/>
      <c r="AC29" s="205"/>
      <c r="AD29" s="206"/>
      <c r="AE29" s="207" t="e">
        <f>VLOOKUP(B29,ﾁｰﾑﾃﾞｰﾀ入力!$B$9:$O$208,12)</f>
        <v>#N/A</v>
      </c>
      <c r="AF29" s="208"/>
      <c r="AG29" s="208"/>
      <c r="AH29" s="208"/>
      <c r="AI29" s="209"/>
      <c r="AJ29" s="51" t="e">
        <f>VLOOKUP(B29,ﾁｰﾑﾃﾞｰﾀ入力!$B$9:$O$208,13)</f>
        <v>#N/A</v>
      </c>
      <c r="AK29" s="52" t="e">
        <f>VLOOKUP(B29,ﾁｰﾑﾃﾞｰﾀ入力!$B$9:$O$208,14)</f>
        <v>#N/A</v>
      </c>
    </row>
    <row r="30" spans="1:37" ht="15" customHeight="1">
      <c r="A30" s="18">
        <v>12</v>
      </c>
      <c r="B30" s="98"/>
      <c r="C30" s="210"/>
      <c r="D30" s="211"/>
      <c r="E30" s="210"/>
      <c r="F30" s="212"/>
      <c r="G30" s="210" t="e">
        <f>VLOOKUP(B30,ﾁｰﾑﾃﾞｰﾀ入力!$B$9:$O$208,2)</f>
        <v>#N/A</v>
      </c>
      <c r="H30" s="211"/>
      <c r="I30" s="20" t="s">
        <v>15</v>
      </c>
      <c r="J30" s="211" t="e">
        <f>VLOOKUP(B30,ﾁｰﾑﾃﾞｰﾀ入力!$B$9:$O$208,4)</f>
        <v>#N/A</v>
      </c>
      <c r="K30" s="212"/>
      <c r="L30" s="210" t="e">
        <f>VLOOKUP(B30,ﾁｰﾑﾃﾞｰﾀ入力!$B$9:$O$208,5)</f>
        <v>#N/A</v>
      </c>
      <c r="M30" s="212"/>
      <c r="N30" s="210" t="e">
        <f>VLOOKUP(B30,ﾁｰﾑﾃﾞｰﾀ入力!$B$9:$O$208,6)</f>
        <v>#N/A</v>
      </c>
      <c r="O30" s="211"/>
      <c r="P30" s="211"/>
      <c r="Q30" s="211"/>
      <c r="R30" s="211"/>
      <c r="S30" s="219" t="s">
        <v>50</v>
      </c>
      <c r="T30" s="220"/>
      <c r="U30" s="207" t="e">
        <f>VLOOKUP(B30,ﾁｰﾑﾃﾞｰﾀ入力!$B$9:$O$208,8)</f>
        <v>#N/A</v>
      </c>
      <c r="V30" s="209"/>
      <c r="W30" s="207" t="e">
        <f>VLOOKUP(B30,ﾁｰﾑﾃﾞｰﾀ入力!$B$9:$O$208,9)</f>
        <v>#N/A</v>
      </c>
      <c r="X30" s="209"/>
      <c r="Y30" s="207" t="e">
        <f>VLOOKUP(B30,ﾁｰﾑﾃﾞｰﾀ入力!$B$9:$O$208,10)</f>
        <v>#N/A</v>
      </c>
      <c r="Z30" s="209"/>
      <c r="AA30" s="204" t="e">
        <f>VLOOKUP(B30,ﾁｰﾑﾃﾞｰﾀ入力!$B$9:$O$208,11)</f>
        <v>#N/A</v>
      </c>
      <c r="AB30" s="205"/>
      <c r="AC30" s="205"/>
      <c r="AD30" s="206"/>
      <c r="AE30" s="207" t="e">
        <f>VLOOKUP(B30,ﾁｰﾑﾃﾞｰﾀ入力!$B$9:$O$208,12)</f>
        <v>#N/A</v>
      </c>
      <c r="AF30" s="208"/>
      <c r="AG30" s="208"/>
      <c r="AH30" s="208"/>
      <c r="AI30" s="209"/>
      <c r="AJ30" s="51" t="e">
        <f>VLOOKUP(B30,ﾁｰﾑﾃﾞｰﾀ入力!$B$9:$O$208,13)</f>
        <v>#N/A</v>
      </c>
      <c r="AK30" s="52" t="e">
        <f>VLOOKUP(B30,ﾁｰﾑﾃﾞｰﾀ入力!$B$9:$O$208,14)</f>
        <v>#N/A</v>
      </c>
    </row>
    <row r="31" spans="1:37" ht="15" customHeight="1">
      <c r="A31" s="18">
        <v>13</v>
      </c>
      <c r="B31" s="98"/>
      <c r="C31" s="210"/>
      <c r="D31" s="211"/>
      <c r="E31" s="210"/>
      <c r="F31" s="212"/>
      <c r="G31" s="210" t="e">
        <f>VLOOKUP(B31,ﾁｰﾑﾃﾞｰﾀ入力!$B$9:$O$208,2)</f>
        <v>#N/A</v>
      </c>
      <c r="H31" s="211"/>
      <c r="I31" s="20" t="s">
        <v>15</v>
      </c>
      <c r="J31" s="211" t="e">
        <f>VLOOKUP(B31,ﾁｰﾑﾃﾞｰﾀ入力!$B$9:$O$208,4)</f>
        <v>#N/A</v>
      </c>
      <c r="K31" s="212"/>
      <c r="L31" s="210" t="e">
        <f>VLOOKUP(B31,ﾁｰﾑﾃﾞｰﾀ入力!$B$9:$O$208,5)</f>
        <v>#N/A</v>
      </c>
      <c r="M31" s="212"/>
      <c r="N31" s="210" t="e">
        <f>VLOOKUP(B31,ﾁｰﾑﾃﾞｰﾀ入力!$B$9:$O$208,6)</f>
        <v>#N/A</v>
      </c>
      <c r="O31" s="211"/>
      <c r="P31" s="211"/>
      <c r="Q31" s="211"/>
      <c r="R31" s="211"/>
      <c r="S31" s="219" t="s">
        <v>50</v>
      </c>
      <c r="T31" s="220"/>
      <c r="U31" s="207" t="e">
        <f>VLOOKUP(B31,ﾁｰﾑﾃﾞｰﾀ入力!$B$9:$O$208,8)</f>
        <v>#N/A</v>
      </c>
      <c r="V31" s="209"/>
      <c r="W31" s="207" t="e">
        <f>VLOOKUP(B31,ﾁｰﾑﾃﾞｰﾀ入力!$B$9:$O$208,9)</f>
        <v>#N/A</v>
      </c>
      <c r="X31" s="209"/>
      <c r="Y31" s="207" t="e">
        <f>VLOOKUP(B31,ﾁｰﾑﾃﾞｰﾀ入力!$B$9:$O$208,10)</f>
        <v>#N/A</v>
      </c>
      <c r="Z31" s="209"/>
      <c r="AA31" s="204" t="e">
        <f>VLOOKUP(B31,ﾁｰﾑﾃﾞｰﾀ入力!$B$9:$O$208,11)</f>
        <v>#N/A</v>
      </c>
      <c r="AB31" s="205"/>
      <c r="AC31" s="205"/>
      <c r="AD31" s="206"/>
      <c r="AE31" s="207" t="e">
        <f>VLOOKUP(B31,ﾁｰﾑﾃﾞｰﾀ入力!$B$9:$O$208,12)</f>
        <v>#N/A</v>
      </c>
      <c r="AF31" s="208"/>
      <c r="AG31" s="208"/>
      <c r="AH31" s="208"/>
      <c r="AI31" s="209"/>
      <c r="AJ31" s="51" t="e">
        <f>VLOOKUP(B31,ﾁｰﾑﾃﾞｰﾀ入力!$B$9:$O$208,13)</f>
        <v>#N/A</v>
      </c>
      <c r="AK31" s="52" t="e">
        <f>VLOOKUP(B31,ﾁｰﾑﾃﾞｰﾀ入力!$B$9:$O$208,14)</f>
        <v>#N/A</v>
      </c>
    </row>
    <row r="32" spans="1:37" ht="15" customHeight="1">
      <c r="A32" s="21">
        <v>14</v>
      </c>
      <c r="B32" s="98"/>
      <c r="C32" s="223"/>
      <c r="D32" s="246"/>
      <c r="E32" s="223"/>
      <c r="F32" s="224"/>
      <c r="G32" s="210" t="e">
        <f>VLOOKUP(B32,ﾁｰﾑﾃﾞｰﾀ入力!$B$9:$O$208,2)</f>
        <v>#N/A</v>
      </c>
      <c r="H32" s="211"/>
      <c r="I32" s="24" t="s">
        <v>15</v>
      </c>
      <c r="J32" s="211" t="e">
        <f>VLOOKUP(B32,ﾁｰﾑﾃﾞｰﾀ入力!$B$9:$O$208,4)</f>
        <v>#N/A</v>
      </c>
      <c r="K32" s="212"/>
      <c r="L32" s="210" t="e">
        <f>VLOOKUP(B32,ﾁｰﾑﾃﾞｰﾀ入力!$B$9:$O$208,5)</f>
        <v>#N/A</v>
      </c>
      <c r="M32" s="212"/>
      <c r="N32" s="210" t="e">
        <f>VLOOKUP(B32,ﾁｰﾑﾃﾞｰﾀ入力!$B$9:$O$208,6)</f>
        <v>#N/A</v>
      </c>
      <c r="O32" s="211"/>
      <c r="P32" s="211"/>
      <c r="Q32" s="211"/>
      <c r="R32" s="211"/>
      <c r="S32" s="221" t="s">
        <v>50</v>
      </c>
      <c r="T32" s="222"/>
      <c r="U32" s="207" t="e">
        <f>VLOOKUP(B32,ﾁｰﾑﾃﾞｰﾀ入力!$B$9:$O$208,8)</f>
        <v>#N/A</v>
      </c>
      <c r="V32" s="209"/>
      <c r="W32" s="207" t="e">
        <f>VLOOKUP(B32,ﾁｰﾑﾃﾞｰﾀ入力!$B$9:$O$208,9)</f>
        <v>#N/A</v>
      </c>
      <c r="X32" s="209"/>
      <c r="Y32" s="207" t="e">
        <f>VLOOKUP(B32,ﾁｰﾑﾃﾞｰﾀ入力!$B$9:$O$208,10)</f>
        <v>#N/A</v>
      </c>
      <c r="Z32" s="209"/>
      <c r="AA32" s="204" t="e">
        <f>VLOOKUP(B32,ﾁｰﾑﾃﾞｰﾀ入力!$B$9:$O$208,11)</f>
        <v>#N/A</v>
      </c>
      <c r="AB32" s="205"/>
      <c r="AC32" s="205"/>
      <c r="AD32" s="206"/>
      <c r="AE32" s="207" t="e">
        <f>VLOOKUP(B32,ﾁｰﾑﾃﾞｰﾀ入力!$B$9:$O$208,12)</f>
        <v>#N/A</v>
      </c>
      <c r="AF32" s="208"/>
      <c r="AG32" s="208"/>
      <c r="AH32" s="208"/>
      <c r="AI32" s="209"/>
      <c r="AJ32" s="51" t="e">
        <f>VLOOKUP(B32,ﾁｰﾑﾃﾞｰﾀ入力!$B$9:$O$208,13)</f>
        <v>#N/A</v>
      </c>
      <c r="AK32" s="52" t="e">
        <f>VLOOKUP(B32,ﾁｰﾑﾃﾞｰﾀ入力!$B$9:$O$208,14)</f>
        <v>#N/A</v>
      </c>
    </row>
    <row r="33" spans="1:37" ht="15" customHeight="1">
      <c r="A33" s="18">
        <v>15</v>
      </c>
      <c r="B33" s="98"/>
      <c r="C33" s="115"/>
      <c r="D33" s="117"/>
      <c r="E33" s="115"/>
      <c r="F33" s="116"/>
      <c r="G33" s="210" t="e">
        <f>VLOOKUP(B33,ﾁｰﾑﾃﾞｰﾀ入力!$B$9:$O$208,2)</f>
        <v>#N/A</v>
      </c>
      <c r="H33" s="211"/>
      <c r="I33" s="14" t="s">
        <v>15</v>
      </c>
      <c r="J33" s="211" t="e">
        <f>VLOOKUP(B33,ﾁｰﾑﾃﾞｰﾀ入力!$B$9:$O$208,4)</f>
        <v>#N/A</v>
      </c>
      <c r="K33" s="212"/>
      <c r="L33" s="210" t="e">
        <f>VLOOKUP(B33,ﾁｰﾑﾃﾞｰﾀ入力!$B$9:$O$208,5)</f>
        <v>#N/A</v>
      </c>
      <c r="M33" s="212"/>
      <c r="N33" s="210" t="e">
        <f>VLOOKUP(B33,ﾁｰﾑﾃﾞｰﾀ入力!$B$9:$O$208,6)</f>
        <v>#N/A</v>
      </c>
      <c r="O33" s="211"/>
      <c r="P33" s="211"/>
      <c r="Q33" s="211"/>
      <c r="R33" s="211"/>
      <c r="S33" s="221" t="s">
        <v>50</v>
      </c>
      <c r="T33" s="222"/>
      <c r="U33" s="207" t="e">
        <f>VLOOKUP(B33,ﾁｰﾑﾃﾞｰﾀ入力!$B$9:$O$208,8)</f>
        <v>#N/A</v>
      </c>
      <c r="V33" s="209"/>
      <c r="W33" s="207" t="e">
        <f>VLOOKUP(B33,ﾁｰﾑﾃﾞｰﾀ入力!$B$9:$O$208,9)</f>
        <v>#N/A</v>
      </c>
      <c r="X33" s="209"/>
      <c r="Y33" s="207" t="e">
        <f>VLOOKUP(B33,ﾁｰﾑﾃﾞｰﾀ入力!$B$9:$O$208,10)</f>
        <v>#N/A</v>
      </c>
      <c r="Z33" s="209"/>
      <c r="AA33" s="204" t="e">
        <f>VLOOKUP(B33,ﾁｰﾑﾃﾞｰﾀ入力!$B$9:$O$208,11)</f>
        <v>#N/A</v>
      </c>
      <c r="AB33" s="205"/>
      <c r="AC33" s="205"/>
      <c r="AD33" s="206"/>
      <c r="AE33" s="207" t="e">
        <f>VLOOKUP(B33,ﾁｰﾑﾃﾞｰﾀ入力!$B$9:$O$208,12)</f>
        <v>#N/A</v>
      </c>
      <c r="AF33" s="208"/>
      <c r="AG33" s="208"/>
      <c r="AH33" s="208"/>
      <c r="AI33" s="209"/>
      <c r="AJ33" s="51" t="e">
        <f>VLOOKUP(B33,ﾁｰﾑﾃﾞｰﾀ入力!$B$9:$O$208,13)</f>
        <v>#N/A</v>
      </c>
      <c r="AK33" s="52" t="e">
        <f>VLOOKUP(B33,ﾁｰﾑﾃﾞｰﾀ入力!$B$9:$O$208,14)</f>
        <v>#N/A</v>
      </c>
    </row>
    <row r="34" spans="1:37" ht="15" customHeight="1" thickBot="1">
      <c r="A34" s="22">
        <v>16</v>
      </c>
      <c r="B34" s="99"/>
      <c r="C34" s="124"/>
      <c r="D34" s="125"/>
      <c r="E34" s="124"/>
      <c r="F34" s="128"/>
      <c r="G34" s="225" t="e">
        <f>VLOOKUP(B34,ﾁｰﾑﾃﾞｰﾀ入力!$B$9:$O$208,2)</f>
        <v>#N/A</v>
      </c>
      <c r="H34" s="213"/>
      <c r="I34" s="23" t="s">
        <v>15</v>
      </c>
      <c r="J34" s="213" t="e">
        <f>VLOOKUP(B34,ﾁｰﾑﾃﾞｰﾀ入力!$B$9:$O$208,4)</f>
        <v>#N/A</v>
      </c>
      <c r="K34" s="214"/>
      <c r="L34" s="225" t="e">
        <f>VLOOKUP(B34,ﾁｰﾑﾃﾞｰﾀ入力!$B$9:$O$208,5)</f>
        <v>#N/A</v>
      </c>
      <c r="M34" s="214"/>
      <c r="N34" s="225" t="e">
        <f>VLOOKUP(B34,ﾁｰﾑﾃﾞｰﾀ入力!$B$9:$O$208,6)</f>
        <v>#N/A</v>
      </c>
      <c r="O34" s="213"/>
      <c r="P34" s="213"/>
      <c r="Q34" s="213"/>
      <c r="R34" s="213"/>
      <c r="S34" s="229" t="s">
        <v>50</v>
      </c>
      <c r="T34" s="230"/>
      <c r="U34" s="227" t="e">
        <f>VLOOKUP(B34,ﾁｰﾑﾃﾞｰﾀ入力!$B$9:$O$208,8)</f>
        <v>#N/A</v>
      </c>
      <c r="V34" s="228"/>
      <c r="W34" s="227" t="e">
        <f>VLOOKUP(B34,ﾁｰﾑﾃﾞｰﾀ入力!$B$9:$O$208,9)</f>
        <v>#N/A</v>
      </c>
      <c r="X34" s="228"/>
      <c r="Y34" s="227" t="e">
        <f>VLOOKUP(B34,ﾁｰﾑﾃﾞｰﾀ入力!$B$9:$O$208,10)</f>
        <v>#N/A</v>
      </c>
      <c r="Z34" s="228"/>
      <c r="AA34" s="235" t="e">
        <f>VLOOKUP(B34,ﾁｰﾑﾃﾞｰﾀ入力!$B$9:$O$208,11)</f>
        <v>#N/A</v>
      </c>
      <c r="AB34" s="236"/>
      <c r="AC34" s="236"/>
      <c r="AD34" s="237"/>
      <c r="AE34" s="227" t="e">
        <f>VLOOKUP(B34,ﾁｰﾑﾃﾞｰﾀ入力!$B$9:$O$208,12)</f>
        <v>#N/A</v>
      </c>
      <c r="AF34" s="231"/>
      <c r="AG34" s="231"/>
      <c r="AH34" s="231"/>
      <c r="AI34" s="228"/>
      <c r="AJ34" s="55" t="e">
        <f>VLOOKUP(B34,ﾁｰﾑﾃﾞｰﾀ入力!$B$9:$O$208,13)</f>
        <v>#N/A</v>
      </c>
      <c r="AK34" s="56" t="e">
        <f>VLOOKUP(B34,ﾁｰﾑﾃﾞｰﾀ入力!$B$9:$O$208,14)</f>
        <v>#N/A</v>
      </c>
    </row>
    <row r="35" spans="1:37" ht="15" customHeight="1" thickTop="1">
      <c r="A35" s="19">
        <v>17</v>
      </c>
      <c r="B35" s="97"/>
      <c r="C35" s="106"/>
      <c r="D35" s="126"/>
      <c r="E35" s="106"/>
      <c r="F35" s="127"/>
      <c r="G35" s="226" t="str">
        <f>IF(B35="","",VLOOKUP(B35,ﾁｰﾑﾃﾞｰﾀ入力!$B$9:$O$208,2))</f>
        <v/>
      </c>
      <c r="H35" s="215"/>
      <c r="I35" s="15" t="s">
        <v>15</v>
      </c>
      <c r="J35" s="215" t="str">
        <f>IF(B35="","",VLOOKUP(B35,ﾁｰﾑﾃﾞｰﾀ入力!$B$9:$O$208,4))</f>
        <v/>
      </c>
      <c r="K35" s="216"/>
      <c r="L35" s="226" t="str">
        <f>IF(B35="","",VLOOKUP(B35,ﾁｰﾑﾃﾞｰﾀ入力!$B$9:$O$208,5))</f>
        <v/>
      </c>
      <c r="M35" s="216"/>
      <c r="N35" s="226" t="str">
        <f>IF(B35="","",VLOOKUP(B35,ﾁｰﾑﾃﾞｰﾀ入力!$B$9:$O$208,6))</f>
        <v/>
      </c>
      <c r="O35" s="215"/>
      <c r="P35" s="215"/>
      <c r="Q35" s="215"/>
      <c r="R35" s="215"/>
      <c r="S35" s="126"/>
      <c r="T35" s="127"/>
      <c r="U35" s="232" t="str">
        <f>IF(B35="","",VLOOKUP(B35,ﾁｰﾑﾃﾞｰﾀ入力!$B$9:$O$208,8))</f>
        <v/>
      </c>
      <c r="V35" s="233"/>
      <c r="W35" s="232" t="str">
        <f>IF(B35="","",VLOOKUP(B35,ﾁｰﾑﾃﾞｰﾀ入力!$B$9:$O$208,9))</f>
        <v/>
      </c>
      <c r="X35" s="233"/>
      <c r="Y35" s="232" t="str">
        <f>IF(B35="","",VLOOKUP(B35,ﾁｰﾑﾃﾞｰﾀ入力!$B$9:$O$208,10))</f>
        <v/>
      </c>
      <c r="Z35" s="233"/>
      <c r="AA35" s="238" t="str">
        <f>IF(B35="","",VLOOKUP(B35,ﾁｰﾑﾃﾞｰﾀ入力!$B$9:$O$208,11))</f>
        <v/>
      </c>
      <c r="AB35" s="239"/>
      <c r="AC35" s="239"/>
      <c r="AD35" s="240"/>
      <c r="AE35" s="232" t="str">
        <f>IF(B35="","",VLOOKUP(B35,ﾁｰﾑﾃﾞｰﾀ入力!$B$9:$O$208,12))</f>
        <v/>
      </c>
      <c r="AF35" s="234"/>
      <c r="AG35" s="234"/>
      <c r="AH35" s="234"/>
      <c r="AI35" s="233"/>
      <c r="AJ35" s="53" t="str">
        <f>IF(B35="","",VLOOKUP(B35,ﾁｰﾑﾃﾞｰﾀ入力!$B$9:$O$208,13))</f>
        <v/>
      </c>
      <c r="AK35" s="54" t="str">
        <f>IF(B35="","",VLOOKUP(B35,ﾁｰﾑﾃﾞｰﾀ入力!$B$9:$O$208,14))</f>
        <v/>
      </c>
    </row>
    <row r="36" spans="1:37" ht="15" customHeight="1">
      <c r="A36" s="18">
        <v>18</v>
      </c>
      <c r="B36" s="95"/>
      <c r="C36" s="115"/>
      <c r="D36" s="117"/>
      <c r="E36" s="115"/>
      <c r="F36" s="116"/>
      <c r="G36" s="210" t="str">
        <f>IF(B36="","",VLOOKUP(B36,ﾁｰﾑﾃﾞｰﾀ入力!$B$9:$O$208,2))</f>
        <v/>
      </c>
      <c r="H36" s="211"/>
      <c r="I36" s="14" t="s">
        <v>15</v>
      </c>
      <c r="J36" s="211" t="str">
        <f>IF(B36="","",VLOOKUP(B36,ﾁｰﾑﾃﾞｰﾀ入力!$B$9:$O$208,4))</f>
        <v/>
      </c>
      <c r="K36" s="212"/>
      <c r="L36" s="210" t="str">
        <f>IF(B36="","",VLOOKUP(B36,ﾁｰﾑﾃﾞｰﾀ入力!$B$9:$O$208,5))</f>
        <v/>
      </c>
      <c r="M36" s="212"/>
      <c r="N36" s="210" t="str">
        <f>IF(B36="","",VLOOKUP(B36,ﾁｰﾑﾃﾞｰﾀ入力!$B$9:$O$208,6))</f>
        <v/>
      </c>
      <c r="O36" s="211"/>
      <c r="P36" s="211"/>
      <c r="Q36" s="211"/>
      <c r="R36" s="211"/>
      <c r="S36" s="117"/>
      <c r="T36" s="116"/>
      <c r="U36" s="207" t="str">
        <f>IF(B36="","",VLOOKUP(B36,ﾁｰﾑﾃﾞｰﾀ入力!$B$9:$O$208,8))</f>
        <v/>
      </c>
      <c r="V36" s="209"/>
      <c r="W36" s="207" t="str">
        <f>IF(B36="","",VLOOKUP(B36,ﾁｰﾑﾃﾞｰﾀ入力!$B$9:$O$208,9))</f>
        <v/>
      </c>
      <c r="X36" s="209"/>
      <c r="Y36" s="207" t="str">
        <f>IF(B36="","",VLOOKUP(B36,ﾁｰﾑﾃﾞｰﾀ入力!$B$9:$O$208,10))</f>
        <v/>
      </c>
      <c r="Z36" s="209"/>
      <c r="AA36" s="204" t="str">
        <f>IF(B36="","",VLOOKUP(B36,ﾁｰﾑﾃﾞｰﾀ入力!$B$9:$O$208,11))</f>
        <v/>
      </c>
      <c r="AB36" s="205"/>
      <c r="AC36" s="205"/>
      <c r="AD36" s="206"/>
      <c r="AE36" s="207" t="str">
        <f>IF(B36="","",VLOOKUP(B36,ﾁｰﾑﾃﾞｰﾀ入力!$B$9:$O$208,12))</f>
        <v/>
      </c>
      <c r="AF36" s="208"/>
      <c r="AG36" s="208"/>
      <c r="AH36" s="208"/>
      <c r="AI36" s="209"/>
      <c r="AJ36" s="51" t="str">
        <f>IF(B36="","",VLOOKUP(B36,ﾁｰﾑﾃﾞｰﾀ入力!$B$9:$O$208,13))</f>
        <v/>
      </c>
      <c r="AK36" s="52" t="str">
        <f>IF(B36="","",VLOOKUP(B36,ﾁｰﾑﾃﾞｰﾀ入力!$B$9:$O$208,14))</f>
        <v/>
      </c>
    </row>
    <row r="37" spans="1:37" ht="15" customHeight="1">
      <c r="A37" s="18">
        <v>19</v>
      </c>
      <c r="B37" s="95"/>
      <c r="C37" s="115"/>
      <c r="D37" s="117"/>
      <c r="E37" s="115"/>
      <c r="F37" s="116"/>
      <c r="G37" s="210" t="str">
        <f>IF(B37="","",VLOOKUP(B37,ﾁｰﾑﾃﾞｰﾀ入力!$B$9:$O$208,2))</f>
        <v/>
      </c>
      <c r="H37" s="211"/>
      <c r="I37" s="14" t="s">
        <v>15</v>
      </c>
      <c r="J37" s="211" t="str">
        <f>IF(B37="","",VLOOKUP(B37,ﾁｰﾑﾃﾞｰﾀ入力!$B$9:$O$208,4))</f>
        <v/>
      </c>
      <c r="K37" s="212"/>
      <c r="L37" s="210" t="str">
        <f>IF(B37="","",VLOOKUP(B37,ﾁｰﾑﾃﾞｰﾀ入力!$B$9:$O$208,5))</f>
        <v/>
      </c>
      <c r="M37" s="212"/>
      <c r="N37" s="210" t="str">
        <f>IF(B37="","",VLOOKUP(B37,ﾁｰﾑﾃﾞｰﾀ入力!$B$9:$O$208,6))</f>
        <v/>
      </c>
      <c r="O37" s="211"/>
      <c r="P37" s="211"/>
      <c r="Q37" s="211"/>
      <c r="R37" s="211"/>
      <c r="S37" s="117"/>
      <c r="T37" s="116"/>
      <c r="U37" s="207" t="str">
        <f>IF(B37="","",VLOOKUP(B37,ﾁｰﾑﾃﾞｰﾀ入力!$B$9:$O$208,8))</f>
        <v/>
      </c>
      <c r="V37" s="209"/>
      <c r="W37" s="207" t="str">
        <f>IF(B37="","",VLOOKUP(B37,ﾁｰﾑﾃﾞｰﾀ入力!$B$9:$O$208,9))</f>
        <v/>
      </c>
      <c r="X37" s="209"/>
      <c r="Y37" s="207" t="str">
        <f>IF(B37="","",VLOOKUP(B37,ﾁｰﾑﾃﾞｰﾀ入力!$B$9:$O$208,10))</f>
        <v/>
      </c>
      <c r="Z37" s="209"/>
      <c r="AA37" s="204" t="str">
        <f>IF(B37="","",VLOOKUP(B37,ﾁｰﾑﾃﾞｰﾀ入力!$B$9:$O$208,11))</f>
        <v/>
      </c>
      <c r="AB37" s="205"/>
      <c r="AC37" s="205"/>
      <c r="AD37" s="206"/>
      <c r="AE37" s="207" t="str">
        <f>IF(B37="","",VLOOKUP(B37,ﾁｰﾑﾃﾞｰﾀ入力!$B$9:$O$208,12))</f>
        <v/>
      </c>
      <c r="AF37" s="208"/>
      <c r="AG37" s="208"/>
      <c r="AH37" s="208"/>
      <c r="AI37" s="209"/>
      <c r="AJ37" s="51" t="str">
        <f>IF(B37="","",VLOOKUP(B37,ﾁｰﾑﾃﾞｰﾀ入力!$B$9:$O$208,13))</f>
        <v/>
      </c>
      <c r="AK37" s="52" t="str">
        <f>IF(B37="","",VLOOKUP(B37,ﾁｰﾑﾃﾞｰﾀ入力!$B$9:$O$208,14))</f>
        <v/>
      </c>
    </row>
    <row r="38" spans="1:37" ht="15" customHeight="1">
      <c r="A38" s="18">
        <v>20</v>
      </c>
      <c r="B38" s="95"/>
      <c r="C38" s="115"/>
      <c r="D38" s="117"/>
      <c r="E38" s="115"/>
      <c r="F38" s="116"/>
      <c r="G38" s="210" t="str">
        <f>IF(B38="","",VLOOKUP(B38,ﾁｰﾑﾃﾞｰﾀ入力!$B$9:$O$208,2))</f>
        <v/>
      </c>
      <c r="H38" s="211"/>
      <c r="I38" s="14" t="s">
        <v>15</v>
      </c>
      <c r="J38" s="211" t="str">
        <f>IF(B38="","",VLOOKUP(B38,ﾁｰﾑﾃﾞｰﾀ入力!$B$9:$O$208,4))</f>
        <v/>
      </c>
      <c r="K38" s="212"/>
      <c r="L38" s="210" t="str">
        <f>IF(B38="","",VLOOKUP(B38,ﾁｰﾑﾃﾞｰﾀ入力!$B$9:$O$208,5))</f>
        <v/>
      </c>
      <c r="M38" s="212"/>
      <c r="N38" s="210" t="str">
        <f>IF(B38="","",VLOOKUP(B38,ﾁｰﾑﾃﾞｰﾀ入力!$B$9:$O$208,6))</f>
        <v/>
      </c>
      <c r="O38" s="211"/>
      <c r="P38" s="211"/>
      <c r="Q38" s="211"/>
      <c r="R38" s="211"/>
      <c r="S38" s="117"/>
      <c r="T38" s="116"/>
      <c r="U38" s="207" t="str">
        <f>IF(B38="","",VLOOKUP(B38,ﾁｰﾑﾃﾞｰﾀ入力!$B$9:$O$208,8))</f>
        <v/>
      </c>
      <c r="V38" s="209"/>
      <c r="W38" s="207" t="str">
        <f>IF(B38="","",VLOOKUP(B38,ﾁｰﾑﾃﾞｰﾀ入力!$B$9:$O$208,9))</f>
        <v/>
      </c>
      <c r="X38" s="209"/>
      <c r="Y38" s="207" t="str">
        <f>IF(B38="","",VLOOKUP(B38,ﾁｰﾑﾃﾞｰﾀ入力!$B$9:$O$208,10))</f>
        <v/>
      </c>
      <c r="Z38" s="209"/>
      <c r="AA38" s="204" t="str">
        <f>IF(B38="","",VLOOKUP(B38,ﾁｰﾑﾃﾞｰﾀ入力!$B$9:$O$208,11))</f>
        <v/>
      </c>
      <c r="AB38" s="205"/>
      <c r="AC38" s="205"/>
      <c r="AD38" s="206"/>
      <c r="AE38" s="207" t="str">
        <f>IF(B38="","",VLOOKUP(B38,ﾁｰﾑﾃﾞｰﾀ入力!$B$9:$O$208,12))</f>
        <v/>
      </c>
      <c r="AF38" s="208"/>
      <c r="AG38" s="208"/>
      <c r="AH38" s="208"/>
      <c r="AI38" s="209"/>
      <c r="AJ38" s="51" t="str">
        <f>IF(B38="","",VLOOKUP(B38,ﾁｰﾑﾃﾞｰﾀ入力!$B$9:$O$208,13))</f>
        <v/>
      </c>
      <c r="AK38" s="52" t="str">
        <f>IF(B38="","",VLOOKUP(B38,ﾁｰﾑﾃﾞｰﾀ入力!$B$9:$O$208,14))</f>
        <v/>
      </c>
    </row>
    <row r="39" spans="1:37" ht="15" customHeight="1">
      <c r="A39" s="18">
        <v>21</v>
      </c>
      <c r="B39" s="95"/>
      <c r="C39" s="115"/>
      <c r="D39" s="117"/>
      <c r="E39" s="115"/>
      <c r="F39" s="116"/>
      <c r="G39" s="210" t="str">
        <f>IF(B39="","",VLOOKUP(B39,ﾁｰﾑﾃﾞｰﾀ入力!$B$9:$O$208,2))</f>
        <v/>
      </c>
      <c r="H39" s="211"/>
      <c r="I39" s="14" t="s">
        <v>15</v>
      </c>
      <c r="J39" s="211" t="str">
        <f>IF(B39="","",VLOOKUP(B39,ﾁｰﾑﾃﾞｰﾀ入力!$B$9:$O$208,4))</f>
        <v/>
      </c>
      <c r="K39" s="212"/>
      <c r="L39" s="210" t="str">
        <f>IF(B39="","",VLOOKUP(B39,ﾁｰﾑﾃﾞｰﾀ入力!$B$9:$O$208,5))</f>
        <v/>
      </c>
      <c r="M39" s="212"/>
      <c r="N39" s="210" t="str">
        <f>IF(B39="","",VLOOKUP(B39,ﾁｰﾑﾃﾞｰﾀ入力!$B$9:$O$208,6))</f>
        <v/>
      </c>
      <c r="O39" s="211"/>
      <c r="P39" s="211"/>
      <c r="Q39" s="211"/>
      <c r="R39" s="211"/>
      <c r="S39" s="117"/>
      <c r="T39" s="116"/>
      <c r="U39" s="207" t="str">
        <f>IF(B39="","",VLOOKUP(B39,ﾁｰﾑﾃﾞｰﾀ入力!$B$9:$O$208,8))</f>
        <v/>
      </c>
      <c r="V39" s="209"/>
      <c r="W39" s="207" t="str">
        <f>IF(B39="","",VLOOKUP(B39,ﾁｰﾑﾃﾞｰﾀ入力!$B$9:$O$208,9))</f>
        <v/>
      </c>
      <c r="X39" s="209"/>
      <c r="Y39" s="207" t="str">
        <f>IF(B39="","",VLOOKUP(B39,ﾁｰﾑﾃﾞｰﾀ入力!$B$9:$O$208,10))</f>
        <v/>
      </c>
      <c r="Z39" s="209"/>
      <c r="AA39" s="204" t="str">
        <f>IF(B39="","",VLOOKUP(B39,ﾁｰﾑﾃﾞｰﾀ入力!$B$9:$O$208,11))</f>
        <v/>
      </c>
      <c r="AB39" s="205"/>
      <c r="AC39" s="205"/>
      <c r="AD39" s="206"/>
      <c r="AE39" s="207" t="str">
        <f>IF(B39="","",VLOOKUP(B39,ﾁｰﾑﾃﾞｰﾀ入力!$B$9:$O$208,12))</f>
        <v/>
      </c>
      <c r="AF39" s="208"/>
      <c r="AG39" s="208"/>
      <c r="AH39" s="208"/>
      <c r="AI39" s="209"/>
      <c r="AJ39" s="51" t="str">
        <f>IF(B39="","",VLOOKUP(B39,ﾁｰﾑﾃﾞｰﾀ入力!$B$9:$O$208,13))</f>
        <v/>
      </c>
      <c r="AK39" s="52" t="str">
        <f>IF(B39="","",VLOOKUP(B39,ﾁｰﾑﾃﾞｰﾀ入力!$B$9:$O$208,14))</f>
        <v/>
      </c>
    </row>
    <row r="40" spans="1:37" ht="15" customHeight="1">
      <c r="A40" s="18">
        <v>22</v>
      </c>
      <c r="B40" s="95"/>
      <c r="C40" s="115"/>
      <c r="D40" s="117"/>
      <c r="E40" s="115"/>
      <c r="F40" s="116"/>
      <c r="G40" s="210" t="str">
        <f>IF(B40="","",VLOOKUP(B40,ﾁｰﾑﾃﾞｰﾀ入力!$B$9:$O$208,2))</f>
        <v/>
      </c>
      <c r="H40" s="211"/>
      <c r="I40" s="14" t="s">
        <v>15</v>
      </c>
      <c r="J40" s="211" t="str">
        <f>IF(B40="","",VLOOKUP(B40,ﾁｰﾑﾃﾞｰﾀ入力!$B$9:$O$208,4))</f>
        <v/>
      </c>
      <c r="K40" s="212"/>
      <c r="L40" s="210" t="str">
        <f>IF(B40="","",VLOOKUP(B40,ﾁｰﾑﾃﾞｰﾀ入力!$B$9:$O$208,5))</f>
        <v/>
      </c>
      <c r="M40" s="212"/>
      <c r="N40" s="210" t="str">
        <f>IF(B40="","",VLOOKUP(B40,ﾁｰﾑﾃﾞｰﾀ入力!$B$9:$O$208,6))</f>
        <v/>
      </c>
      <c r="O40" s="211"/>
      <c r="P40" s="211"/>
      <c r="Q40" s="211"/>
      <c r="R40" s="211"/>
      <c r="S40" s="117"/>
      <c r="T40" s="116"/>
      <c r="U40" s="207" t="str">
        <f>IF(B40="","",VLOOKUP(B40,ﾁｰﾑﾃﾞｰﾀ入力!$B$9:$O$208,8))</f>
        <v/>
      </c>
      <c r="V40" s="209"/>
      <c r="W40" s="207" t="str">
        <f>IF(B40="","",VLOOKUP(B40,ﾁｰﾑﾃﾞｰﾀ入力!$B$9:$O$208,9))</f>
        <v/>
      </c>
      <c r="X40" s="209"/>
      <c r="Y40" s="207" t="str">
        <f>IF(B40="","",VLOOKUP(B40,ﾁｰﾑﾃﾞｰﾀ入力!$B$9:$O$208,10))</f>
        <v/>
      </c>
      <c r="Z40" s="209"/>
      <c r="AA40" s="204" t="str">
        <f>IF(B40="","",VLOOKUP(B40,ﾁｰﾑﾃﾞｰﾀ入力!$B$9:$O$208,11))</f>
        <v/>
      </c>
      <c r="AB40" s="205"/>
      <c r="AC40" s="205"/>
      <c r="AD40" s="206"/>
      <c r="AE40" s="207" t="str">
        <f>IF(B40="","",VLOOKUP(B40,ﾁｰﾑﾃﾞｰﾀ入力!$B$9:$O$208,12))</f>
        <v/>
      </c>
      <c r="AF40" s="208"/>
      <c r="AG40" s="208"/>
      <c r="AH40" s="208"/>
      <c r="AI40" s="209"/>
      <c r="AJ40" s="51" t="str">
        <f>IF(B40="","",VLOOKUP(B40,ﾁｰﾑﾃﾞｰﾀ入力!$B$9:$O$208,13))</f>
        <v/>
      </c>
      <c r="AK40" s="52" t="str">
        <f>IF(B40="","",VLOOKUP(B40,ﾁｰﾑﾃﾞｰﾀ入力!$B$9:$O$208,14))</f>
        <v/>
      </c>
    </row>
    <row r="41" spans="1:37" ht="15" customHeight="1">
      <c r="A41" s="18">
        <v>23</v>
      </c>
      <c r="B41" s="95"/>
      <c r="C41" s="115"/>
      <c r="D41" s="117"/>
      <c r="E41" s="115"/>
      <c r="F41" s="116"/>
      <c r="G41" s="210" t="str">
        <f>IF(B41="","",VLOOKUP(B41,ﾁｰﾑﾃﾞｰﾀ入力!$B$9:$O$208,2))</f>
        <v/>
      </c>
      <c r="H41" s="211"/>
      <c r="I41" s="14" t="s">
        <v>15</v>
      </c>
      <c r="J41" s="211" t="str">
        <f>IF(B41="","",VLOOKUP(B41,ﾁｰﾑﾃﾞｰﾀ入力!$B$9:$O$208,4))</f>
        <v/>
      </c>
      <c r="K41" s="212"/>
      <c r="L41" s="210" t="str">
        <f>IF(B41="","",VLOOKUP(B41,ﾁｰﾑﾃﾞｰﾀ入力!$B$9:$O$208,5))</f>
        <v/>
      </c>
      <c r="M41" s="212"/>
      <c r="N41" s="210" t="str">
        <f>IF(B41="","",VLOOKUP(B41,ﾁｰﾑﾃﾞｰﾀ入力!$B$9:$O$208,6))</f>
        <v/>
      </c>
      <c r="O41" s="211"/>
      <c r="P41" s="211"/>
      <c r="Q41" s="211"/>
      <c r="R41" s="211"/>
      <c r="S41" s="117"/>
      <c r="T41" s="116"/>
      <c r="U41" s="207" t="str">
        <f>IF(B41="","",VLOOKUP(B41,ﾁｰﾑﾃﾞｰﾀ入力!$B$9:$O$208,8))</f>
        <v/>
      </c>
      <c r="V41" s="209"/>
      <c r="W41" s="207" t="str">
        <f>IF(B41="","",VLOOKUP(B41,ﾁｰﾑﾃﾞｰﾀ入力!$B$9:$O$208,9))</f>
        <v/>
      </c>
      <c r="X41" s="209"/>
      <c r="Y41" s="207" t="str">
        <f>IF(B41="","",VLOOKUP(B41,ﾁｰﾑﾃﾞｰﾀ入力!$B$9:$O$208,10))</f>
        <v/>
      </c>
      <c r="Z41" s="209"/>
      <c r="AA41" s="204" t="str">
        <f>IF(B41="","",VLOOKUP(B41,ﾁｰﾑﾃﾞｰﾀ入力!$B$9:$O$208,11))</f>
        <v/>
      </c>
      <c r="AB41" s="205"/>
      <c r="AC41" s="205"/>
      <c r="AD41" s="206"/>
      <c r="AE41" s="207" t="str">
        <f>IF(B41="","",VLOOKUP(B41,ﾁｰﾑﾃﾞｰﾀ入力!$B$9:$O$208,12))</f>
        <v/>
      </c>
      <c r="AF41" s="208"/>
      <c r="AG41" s="208"/>
      <c r="AH41" s="208"/>
      <c r="AI41" s="209"/>
      <c r="AJ41" s="51" t="str">
        <f>IF(B41="","",VLOOKUP(B41,ﾁｰﾑﾃﾞｰﾀ入力!$B$9:$O$208,13))</f>
        <v/>
      </c>
      <c r="AK41" s="52" t="str">
        <f>IF(B41="","",VLOOKUP(B41,ﾁｰﾑﾃﾞｰﾀ入力!$B$9:$O$208,14))</f>
        <v/>
      </c>
    </row>
    <row r="42" spans="1:37" ht="15" customHeight="1">
      <c r="A42" s="18">
        <v>24</v>
      </c>
      <c r="B42" s="95"/>
      <c r="C42" s="115"/>
      <c r="D42" s="117"/>
      <c r="E42" s="115"/>
      <c r="F42" s="116"/>
      <c r="G42" s="210" t="str">
        <f>IF(B42="","",VLOOKUP(B42,ﾁｰﾑﾃﾞｰﾀ入力!$B$9:$O$208,2))</f>
        <v/>
      </c>
      <c r="H42" s="211"/>
      <c r="I42" s="14" t="s">
        <v>15</v>
      </c>
      <c r="J42" s="211" t="str">
        <f>IF(B42="","",VLOOKUP(B42,ﾁｰﾑﾃﾞｰﾀ入力!$B$9:$O$208,4))</f>
        <v/>
      </c>
      <c r="K42" s="212"/>
      <c r="L42" s="210" t="str">
        <f>IF(B42="","",VLOOKUP(B42,ﾁｰﾑﾃﾞｰﾀ入力!$B$9:$O$208,5))</f>
        <v/>
      </c>
      <c r="M42" s="212"/>
      <c r="N42" s="210" t="str">
        <f>IF(B42="","",VLOOKUP(B42,ﾁｰﾑﾃﾞｰﾀ入力!$B$9:$O$208,6))</f>
        <v/>
      </c>
      <c r="O42" s="211"/>
      <c r="P42" s="211"/>
      <c r="Q42" s="211"/>
      <c r="R42" s="211"/>
      <c r="S42" s="117"/>
      <c r="T42" s="116"/>
      <c r="U42" s="207" t="str">
        <f>IF(B42="","",VLOOKUP(B42,ﾁｰﾑﾃﾞｰﾀ入力!$B$9:$O$208,8))</f>
        <v/>
      </c>
      <c r="V42" s="209"/>
      <c r="W42" s="207" t="str">
        <f>IF(B42="","",VLOOKUP(B42,ﾁｰﾑﾃﾞｰﾀ入力!$B$9:$O$208,9))</f>
        <v/>
      </c>
      <c r="X42" s="209"/>
      <c r="Y42" s="207" t="str">
        <f>IF(B42="","",VLOOKUP(B42,ﾁｰﾑﾃﾞｰﾀ入力!$B$9:$O$208,10))</f>
        <v/>
      </c>
      <c r="Z42" s="209"/>
      <c r="AA42" s="204" t="str">
        <f>IF(B42="","",VLOOKUP(B42,ﾁｰﾑﾃﾞｰﾀ入力!$B$9:$O$208,11))</f>
        <v/>
      </c>
      <c r="AB42" s="205"/>
      <c r="AC42" s="205"/>
      <c r="AD42" s="206"/>
      <c r="AE42" s="207" t="str">
        <f>IF(B42="","",VLOOKUP(B42,ﾁｰﾑﾃﾞｰﾀ入力!$B$9:$O$208,12))</f>
        <v/>
      </c>
      <c r="AF42" s="208"/>
      <c r="AG42" s="208"/>
      <c r="AH42" s="208"/>
      <c r="AI42" s="209"/>
      <c r="AJ42" s="51" t="str">
        <f>IF(B42="","",VLOOKUP(B42,ﾁｰﾑﾃﾞｰﾀ入力!$B$9:$O$208,13))</f>
        <v/>
      </c>
      <c r="AK42" s="52" t="str">
        <f>IF(B42="","",VLOOKUP(B42,ﾁｰﾑﾃﾞｰﾀ入力!$B$9:$O$208,14))</f>
        <v/>
      </c>
    </row>
    <row r="43" spans="1:37" ht="15" customHeight="1">
      <c r="A43" s="18">
        <v>25</v>
      </c>
      <c r="B43" s="95"/>
      <c r="C43" s="115"/>
      <c r="D43" s="117"/>
      <c r="E43" s="115"/>
      <c r="F43" s="116"/>
      <c r="G43" s="210" t="str">
        <f>IF(B43="","",VLOOKUP(B43,ﾁｰﾑﾃﾞｰﾀ入力!$B$9:$O$208,2))</f>
        <v/>
      </c>
      <c r="H43" s="211"/>
      <c r="I43" s="14" t="s">
        <v>15</v>
      </c>
      <c r="J43" s="211" t="str">
        <f>IF(B43="","",VLOOKUP(B43,ﾁｰﾑﾃﾞｰﾀ入力!$B$9:$O$208,4))</f>
        <v/>
      </c>
      <c r="K43" s="212"/>
      <c r="L43" s="210" t="str">
        <f>IF(B43="","",VLOOKUP(B43,ﾁｰﾑﾃﾞｰﾀ入力!$B$9:$O$208,5))</f>
        <v/>
      </c>
      <c r="M43" s="212"/>
      <c r="N43" s="210" t="str">
        <f>IF(B43="","",VLOOKUP(B43,ﾁｰﾑﾃﾞｰﾀ入力!$B$9:$O$208,6))</f>
        <v/>
      </c>
      <c r="O43" s="211"/>
      <c r="P43" s="211"/>
      <c r="Q43" s="211"/>
      <c r="R43" s="211"/>
      <c r="S43" s="117"/>
      <c r="T43" s="116"/>
      <c r="U43" s="207" t="str">
        <f>IF(B43="","",VLOOKUP(B43,ﾁｰﾑﾃﾞｰﾀ入力!$B$9:$O$208,8))</f>
        <v/>
      </c>
      <c r="V43" s="209"/>
      <c r="W43" s="207" t="str">
        <f>IF(B43="","",VLOOKUP(B43,ﾁｰﾑﾃﾞｰﾀ入力!$B$9:$O$208,9))</f>
        <v/>
      </c>
      <c r="X43" s="209"/>
      <c r="Y43" s="207" t="str">
        <f>IF(B43="","",VLOOKUP(B43,ﾁｰﾑﾃﾞｰﾀ入力!$B$9:$O$208,10))</f>
        <v/>
      </c>
      <c r="Z43" s="209"/>
      <c r="AA43" s="204" t="str">
        <f>IF(B43="","",VLOOKUP(B43,ﾁｰﾑﾃﾞｰﾀ入力!$B$9:$O$208,11))</f>
        <v/>
      </c>
      <c r="AB43" s="205"/>
      <c r="AC43" s="205"/>
      <c r="AD43" s="206"/>
      <c r="AE43" s="207" t="str">
        <f>IF(B43="","",VLOOKUP(B43,ﾁｰﾑﾃﾞｰﾀ入力!$B$9:$O$208,12))</f>
        <v/>
      </c>
      <c r="AF43" s="208"/>
      <c r="AG43" s="208"/>
      <c r="AH43" s="208"/>
      <c r="AI43" s="209"/>
      <c r="AJ43" s="51" t="str">
        <f>IF(B43="","",VLOOKUP(B43,ﾁｰﾑﾃﾞｰﾀ入力!$B$9:$O$208,13))</f>
        <v/>
      </c>
      <c r="AK43" s="52" t="str">
        <f>IF(B43="","",VLOOKUP(B43,ﾁｰﾑﾃﾞｰﾀ入力!$B$9:$O$208,14))</f>
        <v/>
      </c>
    </row>
    <row r="44" spans="1:37" ht="15" customHeight="1">
      <c r="A44" s="18">
        <v>26</v>
      </c>
      <c r="B44" s="95"/>
      <c r="C44" s="115"/>
      <c r="D44" s="117"/>
      <c r="E44" s="115"/>
      <c r="F44" s="116"/>
      <c r="G44" s="210" t="str">
        <f>IF(B44="","",VLOOKUP(B44,ﾁｰﾑﾃﾞｰﾀ入力!$B$9:$O$208,2))</f>
        <v/>
      </c>
      <c r="H44" s="211"/>
      <c r="I44" s="14" t="s">
        <v>15</v>
      </c>
      <c r="J44" s="211" t="str">
        <f>IF(B44="","",VLOOKUP(B44,ﾁｰﾑﾃﾞｰﾀ入力!$B$9:$O$208,4))</f>
        <v/>
      </c>
      <c r="K44" s="212"/>
      <c r="L44" s="210" t="str">
        <f>IF(B44="","",VLOOKUP(B44,ﾁｰﾑﾃﾞｰﾀ入力!$B$9:$O$208,5))</f>
        <v/>
      </c>
      <c r="M44" s="212"/>
      <c r="N44" s="210" t="str">
        <f>IF(B44="","",VLOOKUP(B44,ﾁｰﾑﾃﾞｰﾀ入力!$B$9:$O$208,6))</f>
        <v/>
      </c>
      <c r="O44" s="211"/>
      <c r="P44" s="211"/>
      <c r="Q44" s="211"/>
      <c r="R44" s="211"/>
      <c r="S44" s="117"/>
      <c r="T44" s="116"/>
      <c r="U44" s="207" t="str">
        <f>IF(B44="","",VLOOKUP(B44,ﾁｰﾑﾃﾞｰﾀ入力!$B$9:$O$208,8))</f>
        <v/>
      </c>
      <c r="V44" s="209"/>
      <c r="W44" s="207" t="str">
        <f>IF(B44="","",VLOOKUP(B44,ﾁｰﾑﾃﾞｰﾀ入力!$B$9:$O$208,9))</f>
        <v/>
      </c>
      <c r="X44" s="209"/>
      <c r="Y44" s="207" t="str">
        <f>IF(B44="","",VLOOKUP(B44,ﾁｰﾑﾃﾞｰﾀ入力!$B$9:$O$208,10))</f>
        <v/>
      </c>
      <c r="Z44" s="209"/>
      <c r="AA44" s="204" t="str">
        <f>IF(B44="","",VLOOKUP(B44,ﾁｰﾑﾃﾞｰﾀ入力!$B$9:$O$208,11))</f>
        <v/>
      </c>
      <c r="AB44" s="205"/>
      <c r="AC44" s="205"/>
      <c r="AD44" s="206"/>
      <c r="AE44" s="207" t="str">
        <f>IF(B44="","",VLOOKUP(B44,ﾁｰﾑﾃﾞｰﾀ入力!$B$9:$O$208,12))</f>
        <v/>
      </c>
      <c r="AF44" s="208"/>
      <c r="AG44" s="208"/>
      <c r="AH44" s="208"/>
      <c r="AI44" s="209"/>
      <c r="AJ44" s="51" t="str">
        <f>IF(B44="","",VLOOKUP(B44,ﾁｰﾑﾃﾞｰﾀ入力!$B$9:$O$208,13))</f>
        <v/>
      </c>
      <c r="AK44" s="52" t="str">
        <f>IF(B44="","",VLOOKUP(B44,ﾁｰﾑﾃﾞｰﾀ入力!$B$9:$O$208,14))</f>
        <v/>
      </c>
    </row>
    <row r="45" spans="1:37" ht="15" customHeight="1">
      <c r="A45" s="18">
        <v>27</v>
      </c>
      <c r="B45" s="95"/>
      <c r="C45" s="115"/>
      <c r="D45" s="117"/>
      <c r="E45" s="115"/>
      <c r="F45" s="116"/>
      <c r="G45" s="210" t="str">
        <f>IF(B45="","",VLOOKUP(B45,ﾁｰﾑﾃﾞｰﾀ入力!$B$9:$O$208,2))</f>
        <v/>
      </c>
      <c r="H45" s="211"/>
      <c r="I45" s="14" t="s">
        <v>15</v>
      </c>
      <c r="J45" s="211" t="str">
        <f>IF(B45="","",VLOOKUP(B45,ﾁｰﾑﾃﾞｰﾀ入力!$B$9:$O$208,4))</f>
        <v/>
      </c>
      <c r="K45" s="212"/>
      <c r="L45" s="210" t="str">
        <f>IF(B45="","",VLOOKUP(B45,ﾁｰﾑﾃﾞｰﾀ入力!$B$9:$O$208,5))</f>
        <v/>
      </c>
      <c r="M45" s="212"/>
      <c r="N45" s="210" t="str">
        <f>IF(B45="","",VLOOKUP(B45,ﾁｰﾑﾃﾞｰﾀ入力!$B$9:$O$208,6))</f>
        <v/>
      </c>
      <c r="O45" s="211"/>
      <c r="P45" s="211"/>
      <c r="Q45" s="211"/>
      <c r="R45" s="211"/>
      <c r="S45" s="117"/>
      <c r="T45" s="116"/>
      <c r="U45" s="207" t="str">
        <f>IF(B45="","",VLOOKUP(B45,ﾁｰﾑﾃﾞｰﾀ入力!$B$9:$O$208,8))</f>
        <v/>
      </c>
      <c r="V45" s="209"/>
      <c r="W45" s="207" t="str">
        <f>IF(B45="","",VLOOKUP(B45,ﾁｰﾑﾃﾞｰﾀ入力!$B$9:$O$208,9))</f>
        <v/>
      </c>
      <c r="X45" s="209"/>
      <c r="Y45" s="207" t="str">
        <f>IF(B45="","",VLOOKUP(B45,ﾁｰﾑﾃﾞｰﾀ入力!$B$9:$O$208,10))</f>
        <v/>
      </c>
      <c r="Z45" s="209"/>
      <c r="AA45" s="204" t="str">
        <f>IF(B45="","",VLOOKUP(B45,ﾁｰﾑﾃﾞｰﾀ入力!$B$9:$O$208,11))</f>
        <v/>
      </c>
      <c r="AB45" s="205"/>
      <c r="AC45" s="205"/>
      <c r="AD45" s="206"/>
      <c r="AE45" s="207" t="str">
        <f>IF(B45="","",VLOOKUP(B45,ﾁｰﾑﾃﾞｰﾀ入力!$B$9:$O$208,12))</f>
        <v/>
      </c>
      <c r="AF45" s="208"/>
      <c r="AG45" s="208"/>
      <c r="AH45" s="208"/>
      <c r="AI45" s="209"/>
      <c r="AJ45" s="51" t="str">
        <f>IF(B45="","",VLOOKUP(B45,ﾁｰﾑﾃﾞｰﾀ入力!$B$9:$O$208,13))</f>
        <v/>
      </c>
      <c r="AK45" s="52" t="str">
        <f>IF(B45="","",VLOOKUP(B45,ﾁｰﾑﾃﾞｰﾀ入力!$B$9:$O$208,14))</f>
        <v/>
      </c>
    </row>
    <row r="46" spans="1:37" ht="15" customHeight="1">
      <c r="A46" s="18">
        <v>28</v>
      </c>
      <c r="B46" s="95"/>
      <c r="C46" s="115"/>
      <c r="D46" s="117"/>
      <c r="E46" s="115"/>
      <c r="F46" s="116"/>
      <c r="G46" s="210" t="str">
        <f>IF(B46="","",VLOOKUP(B46,ﾁｰﾑﾃﾞｰﾀ入力!$B$9:$O$208,2))</f>
        <v/>
      </c>
      <c r="H46" s="211"/>
      <c r="I46" s="14" t="s">
        <v>15</v>
      </c>
      <c r="J46" s="211" t="str">
        <f>IF(B46="","",VLOOKUP(B46,ﾁｰﾑﾃﾞｰﾀ入力!$B$9:$O$208,4))</f>
        <v/>
      </c>
      <c r="K46" s="212"/>
      <c r="L46" s="210" t="str">
        <f>IF(B46="","",VLOOKUP(B46,ﾁｰﾑﾃﾞｰﾀ入力!$B$9:$O$208,5))</f>
        <v/>
      </c>
      <c r="M46" s="212"/>
      <c r="N46" s="210" t="str">
        <f>IF(B46="","",VLOOKUP(B46,ﾁｰﾑﾃﾞｰﾀ入力!$B$9:$O$208,6))</f>
        <v/>
      </c>
      <c r="O46" s="211"/>
      <c r="P46" s="211"/>
      <c r="Q46" s="211"/>
      <c r="R46" s="211"/>
      <c r="S46" s="117"/>
      <c r="T46" s="116"/>
      <c r="U46" s="207" t="str">
        <f>IF(B46="","",VLOOKUP(B46,ﾁｰﾑﾃﾞｰﾀ入力!$B$9:$O$208,8))</f>
        <v/>
      </c>
      <c r="V46" s="209"/>
      <c r="W46" s="207" t="str">
        <f>IF(B46="","",VLOOKUP(B46,ﾁｰﾑﾃﾞｰﾀ入力!$B$9:$O$208,9))</f>
        <v/>
      </c>
      <c r="X46" s="209"/>
      <c r="Y46" s="207" t="str">
        <f>IF(B46="","",VLOOKUP(B46,ﾁｰﾑﾃﾞｰﾀ入力!$B$9:$O$208,10))</f>
        <v/>
      </c>
      <c r="Z46" s="209"/>
      <c r="AA46" s="204" t="str">
        <f>IF(B46="","",VLOOKUP(B46,ﾁｰﾑﾃﾞｰﾀ入力!$B$9:$O$208,11))</f>
        <v/>
      </c>
      <c r="AB46" s="205"/>
      <c r="AC46" s="205"/>
      <c r="AD46" s="206"/>
      <c r="AE46" s="207" t="str">
        <f>IF(B46="","",VLOOKUP(B46,ﾁｰﾑﾃﾞｰﾀ入力!$B$9:$O$208,12))</f>
        <v/>
      </c>
      <c r="AF46" s="208"/>
      <c r="AG46" s="208"/>
      <c r="AH46" s="208"/>
      <c r="AI46" s="209"/>
      <c r="AJ46" s="51" t="str">
        <f>IF(B46="","",VLOOKUP(B46,ﾁｰﾑﾃﾞｰﾀ入力!$B$9:$O$208,13))</f>
        <v/>
      </c>
      <c r="AK46" s="52" t="str">
        <f>IF(B46="","",VLOOKUP(B46,ﾁｰﾑﾃﾞｰﾀ入力!$B$9:$O$208,14))</f>
        <v/>
      </c>
    </row>
    <row r="47" spans="1:37" ht="15" customHeight="1">
      <c r="A47" s="18">
        <v>29</v>
      </c>
      <c r="B47" s="95"/>
      <c r="C47" s="115"/>
      <c r="D47" s="117"/>
      <c r="E47" s="115"/>
      <c r="F47" s="116"/>
      <c r="G47" s="210" t="str">
        <f>IF(B47="","",VLOOKUP(B47,ﾁｰﾑﾃﾞｰﾀ入力!$B$9:$O$208,2))</f>
        <v/>
      </c>
      <c r="H47" s="211"/>
      <c r="I47" s="14" t="s">
        <v>15</v>
      </c>
      <c r="J47" s="211" t="str">
        <f>IF(B47="","",VLOOKUP(B47,ﾁｰﾑﾃﾞｰﾀ入力!$B$9:$O$208,4))</f>
        <v/>
      </c>
      <c r="K47" s="212"/>
      <c r="L47" s="210" t="str">
        <f>IF(B47="","",VLOOKUP(B47,ﾁｰﾑﾃﾞｰﾀ入力!$B$9:$O$208,5))</f>
        <v/>
      </c>
      <c r="M47" s="212"/>
      <c r="N47" s="210" t="str">
        <f>IF(B47="","",VLOOKUP(B47,ﾁｰﾑﾃﾞｰﾀ入力!$B$9:$O$208,6))</f>
        <v/>
      </c>
      <c r="O47" s="211"/>
      <c r="P47" s="211"/>
      <c r="Q47" s="211"/>
      <c r="R47" s="211"/>
      <c r="S47" s="117"/>
      <c r="T47" s="116"/>
      <c r="U47" s="207" t="str">
        <f>IF(B47="","",VLOOKUP(B47,ﾁｰﾑﾃﾞｰﾀ入力!$B$9:$O$208,8))</f>
        <v/>
      </c>
      <c r="V47" s="209"/>
      <c r="W47" s="207" t="str">
        <f>IF(B47="","",VLOOKUP(B47,ﾁｰﾑﾃﾞｰﾀ入力!$B$9:$O$208,9))</f>
        <v/>
      </c>
      <c r="X47" s="209"/>
      <c r="Y47" s="207" t="str">
        <f>IF(B47="","",VLOOKUP(B47,ﾁｰﾑﾃﾞｰﾀ入力!$B$9:$O$208,10))</f>
        <v/>
      </c>
      <c r="Z47" s="209"/>
      <c r="AA47" s="204" t="str">
        <f>IF(B47="","",VLOOKUP(B47,ﾁｰﾑﾃﾞｰﾀ入力!$B$9:$O$208,11))</f>
        <v/>
      </c>
      <c r="AB47" s="205"/>
      <c r="AC47" s="205"/>
      <c r="AD47" s="206"/>
      <c r="AE47" s="207" t="str">
        <f>IF(B47="","",VLOOKUP(B47,ﾁｰﾑﾃﾞｰﾀ入力!$B$9:$O$208,12))</f>
        <v/>
      </c>
      <c r="AF47" s="208"/>
      <c r="AG47" s="208"/>
      <c r="AH47" s="208"/>
      <c r="AI47" s="209"/>
      <c r="AJ47" s="51" t="str">
        <f>IF(B47="","",VLOOKUP(B47,ﾁｰﾑﾃﾞｰﾀ入力!$B$9:$O$208,13))</f>
        <v/>
      </c>
      <c r="AK47" s="52" t="str">
        <f>IF(B47="","",VLOOKUP(B47,ﾁｰﾑﾃﾞｰﾀ入力!$B$9:$O$208,14))</f>
        <v/>
      </c>
    </row>
    <row r="48" spans="1:37" ht="15" customHeight="1">
      <c r="A48" s="18">
        <v>30</v>
      </c>
      <c r="B48" s="95"/>
      <c r="C48" s="115"/>
      <c r="D48" s="117"/>
      <c r="E48" s="115"/>
      <c r="F48" s="116"/>
      <c r="G48" s="210" t="str">
        <f>IF(B48="","",VLOOKUP(B48,ﾁｰﾑﾃﾞｰﾀ入力!$B$9:$O$208,2))</f>
        <v/>
      </c>
      <c r="H48" s="211"/>
      <c r="I48" s="14" t="s">
        <v>15</v>
      </c>
      <c r="J48" s="211" t="str">
        <f>IF(B48="","",VLOOKUP(B48,ﾁｰﾑﾃﾞｰﾀ入力!$B$9:$O$208,4))</f>
        <v/>
      </c>
      <c r="K48" s="212"/>
      <c r="L48" s="210" t="str">
        <f>IF(B48="","",VLOOKUP(B48,ﾁｰﾑﾃﾞｰﾀ入力!$B$9:$O$208,5))</f>
        <v/>
      </c>
      <c r="M48" s="212"/>
      <c r="N48" s="210" t="str">
        <f>IF(B48="","",VLOOKUP(B48,ﾁｰﾑﾃﾞｰﾀ入力!$B$9:$O$208,6))</f>
        <v/>
      </c>
      <c r="O48" s="211"/>
      <c r="P48" s="211"/>
      <c r="Q48" s="211"/>
      <c r="R48" s="211"/>
      <c r="S48" s="117"/>
      <c r="T48" s="116"/>
      <c r="U48" s="207" t="str">
        <f>IF(B48="","",VLOOKUP(B48,ﾁｰﾑﾃﾞｰﾀ入力!$B$9:$O$208,8))</f>
        <v/>
      </c>
      <c r="V48" s="209"/>
      <c r="W48" s="207" t="str">
        <f>IF(B48="","",VLOOKUP(B48,ﾁｰﾑﾃﾞｰﾀ入力!$B$9:$O$208,9))</f>
        <v/>
      </c>
      <c r="X48" s="209"/>
      <c r="Y48" s="207" t="str">
        <f>IF(B48="","",VLOOKUP(B48,ﾁｰﾑﾃﾞｰﾀ入力!$B$9:$O$208,10))</f>
        <v/>
      </c>
      <c r="Z48" s="209"/>
      <c r="AA48" s="204" t="str">
        <f>IF(B48="","",VLOOKUP(B48,ﾁｰﾑﾃﾞｰﾀ入力!$B$9:$O$208,11))</f>
        <v/>
      </c>
      <c r="AB48" s="205"/>
      <c r="AC48" s="205"/>
      <c r="AD48" s="206"/>
      <c r="AE48" s="207" t="str">
        <f>IF(B48="","",VLOOKUP(B48,ﾁｰﾑﾃﾞｰﾀ入力!$B$9:$O$208,12))</f>
        <v/>
      </c>
      <c r="AF48" s="208"/>
      <c r="AG48" s="208"/>
      <c r="AH48" s="208"/>
      <c r="AI48" s="209"/>
      <c r="AJ48" s="51" t="str">
        <f>IF(B48="","",VLOOKUP(B48,ﾁｰﾑﾃﾞｰﾀ入力!$B$9:$O$208,13))</f>
        <v/>
      </c>
      <c r="AK48" s="52" t="str">
        <f>IF(B48="","",VLOOKUP(B48,ﾁｰﾑﾃﾞｰﾀ入力!$B$9:$O$208,14))</f>
        <v/>
      </c>
    </row>
    <row r="49" spans="1:37" ht="15" customHeight="1">
      <c r="A49" s="18">
        <v>31</v>
      </c>
      <c r="B49" s="95"/>
      <c r="C49" s="115"/>
      <c r="D49" s="117"/>
      <c r="E49" s="115"/>
      <c r="F49" s="116"/>
      <c r="G49" s="210" t="str">
        <f>IF(B49="","",VLOOKUP(B49,ﾁｰﾑﾃﾞｰﾀ入力!$B$9:$O$208,2))</f>
        <v/>
      </c>
      <c r="H49" s="211"/>
      <c r="I49" s="14" t="s">
        <v>15</v>
      </c>
      <c r="J49" s="211" t="str">
        <f>IF(B49="","",VLOOKUP(B49,ﾁｰﾑﾃﾞｰﾀ入力!$B$9:$O$208,4))</f>
        <v/>
      </c>
      <c r="K49" s="212"/>
      <c r="L49" s="210" t="str">
        <f>IF(B49="","",VLOOKUP(B49,ﾁｰﾑﾃﾞｰﾀ入力!$B$9:$O$208,5))</f>
        <v/>
      </c>
      <c r="M49" s="212"/>
      <c r="N49" s="210" t="str">
        <f>IF(B49="","",VLOOKUP(B49,ﾁｰﾑﾃﾞｰﾀ入力!$B$9:$O$208,6))</f>
        <v/>
      </c>
      <c r="O49" s="211"/>
      <c r="P49" s="211"/>
      <c r="Q49" s="211"/>
      <c r="R49" s="211"/>
      <c r="S49" s="117"/>
      <c r="T49" s="116"/>
      <c r="U49" s="207" t="str">
        <f>IF(B49="","",VLOOKUP(B49,ﾁｰﾑﾃﾞｰﾀ入力!$B$9:$O$208,8))</f>
        <v/>
      </c>
      <c r="V49" s="209"/>
      <c r="W49" s="207" t="str">
        <f>IF(B49="","",VLOOKUP(B49,ﾁｰﾑﾃﾞｰﾀ入力!$B$9:$O$208,9))</f>
        <v/>
      </c>
      <c r="X49" s="209"/>
      <c r="Y49" s="207" t="str">
        <f>IF(B49="","",VLOOKUP(B49,ﾁｰﾑﾃﾞｰﾀ入力!$B$9:$O$208,10))</f>
        <v/>
      </c>
      <c r="Z49" s="209"/>
      <c r="AA49" s="204" t="str">
        <f>IF(B49="","",VLOOKUP(B49,ﾁｰﾑﾃﾞｰﾀ入力!$B$9:$O$208,11))</f>
        <v/>
      </c>
      <c r="AB49" s="205"/>
      <c r="AC49" s="205"/>
      <c r="AD49" s="206"/>
      <c r="AE49" s="207" t="str">
        <f>IF(B49="","",VLOOKUP(B49,ﾁｰﾑﾃﾞｰﾀ入力!$B$9:$O$208,12))</f>
        <v/>
      </c>
      <c r="AF49" s="208"/>
      <c r="AG49" s="208"/>
      <c r="AH49" s="208"/>
      <c r="AI49" s="209"/>
      <c r="AJ49" s="51" t="str">
        <f>IF(B49="","",VLOOKUP(B49,ﾁｰﾑﾃﾞｰﾀ入力!$B$9:$O$208,13))</f>
        <v/>
      </c>
      <c r="AK49" s="52" t="str">
        <f>IF(B49="","",VLOOKUP(B49,ﾁｰﾑﾃﾞｰﾀ入力!$B$9:$O$208,14))</f>
        <v/>
      </c>
    </row>
    <row r="50" spans="1:37" ht="15" customHeight="1">
      <c r="A50" s="18">
        <v>32</v>
      </c>
      <c r="B50" s="95"/>
      <c r="C50" s="115"/>
      <c r="D50" s="117"/>
      <c r="E50" s="115"/>
      <c r="F50" s="116"/>
      <c r="G50" s="210" t="str">
        <f>IF(B50="","",VLOOKUP(B50,ﾁｰﾑﾃﾞｰﾀ入力!$B$9:$O$208,2))</f>
        <v/>
      </c>
      <c r="H50" s="211"/>
      <c r="I50" s="14" t="s">
        <v>15</v>
      </c>
      <c r="J50" s="211" t="str">
        <f>IF(B50="","",VLOOKUP(B50,ﾁｰﾑﾃﾞｰﾀ入力!$B$9:$O$208,4))</f>
        <v/>
      </c>
      <c r="K50" s="212"/>
      <c r="L50" s="210" t="str">
        <f>IF(B50="","",VLOOKUP(B50,ﾁｰﾑﾃﾞｰﾀ入力!$B$9:$O$208,5))</f>
        <v/>
      </c>
      <c r="M50" s="212"/>
      <c r="N50" s="210" t="str">
        <f>IF(B50="","",VLOOKUP(B50,ﾁｰﾑﾃﾞｰﾀ入力!$B$9:$O$208,6))</f>
        <v/>
      </c>
      <c r="O50" s="211"/>
      <c r="P50" s="211"/>
      <c r="Q50" s="211"/>
      <c r="R50" s="211"/>
      <c r="S50" s="117"/>
      <c r="T50" s="116"/>
      <c r="U50" s="207" t="str">
        <f>IF(B50="","",VLOOKUP(B50,ﾁｰﾑﾃﾞｰﾀ入力!$B$9:$O$208,8))</f>
        <v/>
      </c>
      <c r="V50" s="209"/>
      <c r="W50" s="207" t="str">
        <f>IF(B50="","",VLOOKUP(B50,ﾁｰﾑﾃﾞｰﾀ入力!$B$9:$O$208,9))</f>
        <v/>
      </c>
      <c r="X50" s="209"/>
      <c r="Y50" s="207" t="str">
        <f>IF(B50="","",VLOOKUP(B50,ﾁｰﾑﾃﾞｰﾀ入力!$B$9:$O$208,10))</f>
        <v/>
      </c>
      <c r="Z50" s="209"/>
      <c r="AA50" s="204" t="str">
        <f>IF(B50="","",VLOOKUP(B50,ﾁｰﾑﾃﾞｰﾀ入力!$B$9:$O$208,11))</f>
        <v/>
      </c>
      <c r="AB50" s="205"/>
      <c r="AC50" s="205"/>
      <c r="AD50" s="206"/>
      <c r="AE50" s="207" t="str">
        <f>IF(B50="","",VLOOKUP(B50,ﾁｰﾑﾃﾞｰﾀ入力!$B$9:$O$208,12))</f>
        <v/>
      </c>
      <c r="AF50" s="208"/>
      <c r="AG50" s="208"/>
      <c r="AH50" s="208"/>
      <c r="AI50" s="209"/>
      <c r="AJ50" s="51" t="str">
        <f>IF(B50="","",VLOOKUP(B50,ﾁｰﾑﾃﾞｰﾀ入力!$B$9:$O$208,13))</f>
        <v/>
      </c>
      <c r="AK50" s="52" t="str">
        <f>IF(B50="","",VLOOKUP(B50,ﾁｰﾑﾃﾞｰﾀ入力!$B$9:$O$208,14))</f>
        <v/>
      </c>
    </row>
    <row r="51" spans="1:37" ht="15" customHeight="1">
      <c r="A51" s="18">
        <v>33</v>
      </c>
      <c r="B51" s="95"/>
      <c r="C51" s="115"/>
      <c r="D51" s="117"/>
      <c r="E51" s="115"/>
      <c r="F51" s="116"/>
      <c r="G51" s="210" t="str">
        <f>IF(B51="","",VLOOKUP(B51,ﾁｰﾑﾃﾞｰﾀ入力!$B$9:$O$208,2))</f>
        <v/>
      </c>
      <c r="H51" s="211"/>
      <c r="I51" s="14" t="s">
        <v>15</v>
      </c>
      <c r="J51" s="211" t="str">
        <f>IF(B51="","",VLOOKUP(B51,ﾁｰﾑﾃﾞｰﾀ入力!$B$9:$O$208,4))</f>
        <v/>
      </c>
      <c r="K51" s="212"/>
      <c r="L51" s="210" t="str">
        <f>IF(B51="","",VLOOKUP(B51,ﾁｰﾑﾃﾞｰﾀ入力!$B$9:$O$208,5))</f>
        <v/>
      </c>
      <c r="M51" s="212"/>
      <c r="N51" s="210" t="str">
        <f>IF(B51="","",VLOOKUP(B51,ﾁｰﾑﾃﾞｰﾀ入力!$B$9:$O$208,6))</f>
        <v/>
      </c>
      <c r="O51" s="211"/>
      <c r="P51" s="211"/>
      <c r="Q51" s="211"/>
      <c r="R51" s="211"/>
      <c r="S51" s="117"/>
      <c r="T51" s="116"/>
      <c r="U51" s="207" t="str">
        <f>IF(B51="","",VLOOKUP(B51,ﾁｰﾑﾃﾞｰﾀ入力!$B$9:$O$208,8))</f>
        <v/>
      </c>
      <c r="V51" s="209"/>
      <c r="W51" s="207" t="str">
        <f>IF(B51="","",VLOOKUP(B51,ﾁｰﾑﾃﾞｰﾀ入力!$B$9:$O$208,9))</f>
        <v/>
      </c>
      <c r="X51" s="209"/>
      <c r="Y51" s="207" t="str">
        <f>IF(B51="","",VLOOKUP(B51,ﾁｰﾑﾃﾞｰﾀ入力!$B$9:$O$208,10))</f>
        <v/>
      </c>
      <c r="Z51" s="209"/>
      <c r="AA51" s="204" t="str">
        <f>IF(B51="","",VLOOKUP(B51,ﾁｰﾑﾃﾞｰﾀ入力!$B$9:$O$208,11))</f>
        <v/>
      </c>
      <c r="AB51" s="205"/>
      <c r="AC51" s="205"/>
      <c r="AD51" s="206"/>
      <c r="AE51" s="207" t="str">
        <f>IF(B51="","",VLOOKUP(B51,ﾁｰﾑﾃﾞｰﾀ入力!$B$9:$O$208,12))</f>
        <v/>
      </c>
      <c r="AF51" s="208"/>
      <c r="AG51" s="208"/>
      <c r="AH51" s="208"/>
      <c r="AI51" s="209"/>
      <c r="AJ51" s="51" t="str">
        <f>IF(B51="","",VLOOKUP(B51,ﾁｰﾑﾃﾞｰﾀ入力!$B$9:$O$208,13))</f>
        <v/>
      </c>
      <c r="AK51" s="52" t="str">
        <f>IF(B51="","",VLOOKUP(B51,ﾁｰﾑﾃﾞｰﾀ入力!$B$9:$O$208,14))</f>
        <v/>
      </c>
    </row>
    <row r="52" spans="1:37" ht="15" customHeight="1">
      <c r="A52" s="18">
        <v>34</v>
      </c>
      <c r="B52" s="95"/>
      <c r="C52" s="115"/>
      <c r="D52" s="117"/>
      <c r="E52" s="115"/>
      <c r="F52" s="116"/>
      <c r="G52" s="210" t="str">
        <f>IF(B52="","",VLOOKUP(B52,ﾁｰﾑﾃﾞｰﾀ入力!$B$9:$O$208,2))</f>
        <v/>
      </c>
      <c r="H52" s="211"/>
      <c r="I52" s="14" t="s">
        <v>15</v>
      </c>
      <c r="J52" s="211" t="str">
        <f>IF(B52="","",VLOOKUP(B52,ﾁｰﾑﾃﾞｰﾀ入力!$B$9:$O$208,4))</f>
        <v/>
      </c>
      <c r="K52" s="212"/>
      <c r="L52" s="210" t="str">
        <f>IF(B52="","",VLOOKUP(B52,ﾁｰﾑﾃﾞｰﾀ入力!$B$9:$O$208,5))</f>
        <v/>
      </c>
      <c r="M52" s="212"/>
      <c r="N52" s="210" t="str">
        <f>IF(B52="","",VLOOKUP(B52,ﾁｰﾑﾃﾞｰﾀ入力!$B$9:$O$208,6))</f>
        <v/>
      </c>
      <c r="O52" s="211"/>
      <c r="P52" s="211"/>
      <c r="Q52" s="211"/>
      <c r="R52" s="211"/>
      <c r="S52" s="117"/>
      <c r="T52" s="116"/>
      <c r="U52" s="207" t="str">
        <f>IF(B52="","",VLOOKUP(B52,ﾁｰﾑﾃﾞｰﾀ入力!$B$9:$O$208,8))</f>
        <v/>
      </c>
      <c r="V52" s="209"/>
      <c r="W52" s="207" t="str">
        <f>IF(B52="","",VLOOKUP(B52,ﾁｰﾑﾃﾞｰﾀ入力!$B$9:$O$208,9))</f>
        <v/>
      </c>
      <c r="X52" s="209"/>
      <c r="Y52" s="207" t="str">
        <f>IF(B52="","",VLOOKUP(B52,ﾁｰﾑﾃﾞｰﾀ入力!$B$9:$O$208,10))</f>
        <v/>
      </c>
      <c r="Z52" s="209"/>
      <c r="AA52" s="204" t="str">
        <f>IF(B52="","",VLOOKUP(B52,ﾁｰﾑﾃﾞｰﾀ入力!$B$9:$O$208,11))</f>
        <v/>
      </c>
      <c r="AB52" s="205"/>
      <c r="AC52" s="205"/>
      <c r="AD52" s="206"/>
      <c r="AE52" s="207" t="str">
        <f>IF(B52="","",VLOOKUP(B52,ﾁｰﾑﾃﾞｰﾀ入力!$B$9:$O$208,12))</f>
        <v/>
      </c>
      <c r="AF52" s="208"/>
      <c r="AG52" s="208"/>
      <c r="AH52" s="208"/>
      <c r="AI52" s="209"/>
      <c r="AJ52" s="51" t="str">
        <f>IF(B52="","",VLOOKUP(B52,ﾁｰﾑﾃﾞｰﾀ入力!$B$9:$O$208,13))</f>
        <v/>
      </c>
      <c r="AK52" s="52" t="str">
        <f>IF(B52="","",VLOOKUP(B52,ﾁｰﾑﾃﾞｰﾀ入力!$B$9:$O$208,14))</f>
        <v/>
      </c>
    </row>
    <row r="53" spans="1:37" ht="15" customHeight="1">
      <c r="A53" s="18">
        <v>35</v>
      </c>
      <c r="B53" s="95"/>
      <c r="C53" s="115"/>
      <c r="D53" s="117"/>
      <c r="E53" s="115"/>
      <c r="F53" s="116"/>
      <c r="G53" s="210" t="str">
        <f>IF(B53="","",VLOOKUP(B53,ﾁｰﾑﾃﾞｰﾀ入力!$B$9:$O$208,2))</f>
        <v/>
      </c>
      <c r="H53" s="211"/>
      <c r="I53" s="14" t="s">
        <v>15</v>
      </c>
      <c r="J53" s="211" t="str">
        <f>IF(B53="","",VLOOKUP(B53,ﾁｰﾑﾃﾞｰﾀ入力!$B$9:$O$208,4))</f>
        <v/>
      </c>
      <c r="K53" s="212"/>
      <c r="L53" s="210" t="str">
        <f>IF(B53="","",VLOOKUP(B53,ﾁｰﾑﾃﾞｰﾀ入力!$B$9:$O$208,5))</f>
        <v/>
      </c>
      <c r="M53" s="212"/>
      <c r="N53" s="210" t="str">
        <f>IF(B53="","",VLOOKUP(B53,ﾁｰﾑﾃﾞｰﾀ入力!$B$9:$O$208,6))</f>
        <v/>
      </c>
      <c r="O53" s="211"/>
      <c r="P53" s="211"/>
      <c r="Q53" s="211"/>
      <c r="R53" s="211"/>
      <c r="S53" s="117"/>
      <c r="T53" s="116"/>
      <c r="U53" s="207" t="str">
        <f>IF(B53="","",VLOOKUP(B53,ﾁｰﾑﾃﾞｰﾀ入力!$B$9:$O$208,8))</f>
        <v/>
      </c>
      <c r="V53" s="209"/>
      <c r="W53" s="207" t="str">
        <f>IF(B53="","",VLOOKUP(B53,ﾁｰﾑﾃﾞｰﾀ入力!$B$9:$O$208,9))</f>
        <v/>
      </c>
      <c r="X53" s="209"/>
      <c r="Y53" s="207" t="str">
        <f>IF(B53="","",VLOOKUP(B53,ﾁｰﾑﾃﾞｰﾀ入力!$B$9:$O$208,10))</f>
        <v/>
      </c>
      <c r="Z53" s="209"/>
      <c r="AA53" s="204" t="str">
        <f>IF(B53="","",VLOOKUP(B53,ﾁｰﾑﾃﾞｰﾀ入力!$B$9:$O$208,11))</f>
        <v/>
      </c>
      <c r="AB53" s="205"/>
      <c r="AC53" s="205"/>
      <c r="AD53" s="206"/>
      <c r="AE53" s="207" t="str">
        <f>IF(B53="","",VLOOKUP(B53,ﾁｰﾑﾃﾞｰﾀ入力!$B$9:$O$208,12))</f>
        <v/>
      </c>
      <c r="AF53" s="208"/>
      <c r="AG53" s="208"/>
      <c r="AH53" s="208"/>
      <c r="AI53" s="209"/>
      <c r="AJ53" s="51" t="str">
        <f>IF(B53="","",VLOOKUP(B53,ﾁｰﾑﾃﾞｰﾀ入力!$B$9:$O$208,13))</f>
        <v/>
      </c>
      <c r="AK53" s="52" t="str">
        <f>IF(B53="","",VLOOKUP(B53,ﾁｰﾑﾃﾞｰﾀ入力!$B$9:$O$208,14))</f>
        <v/>
      </c>
    </row>
    <row r="54" spans="1:37" ht="15" customHeight="1">
      <c r="A54" s="18">
        <v>36</v>
      </c>
      <c r="B54" s="95"/>
      <c r="C54" s="115"/>
      <c r="D54" s="117"/>
      <c r="E54" s="115"/>
      <c r="F54" s="116"/>
      <c r="G54" s="210" t="str">
        <f>IF(B54="","",VLOOKUP(B54,ﾁｰﾑﾃﾞｰﾀ入力!$B$9:$O$208,2))</f>
        <v/>
      </c>
      <c r="H54" s="211"/>
      <c r="I54" s="14" t="s">
        <v>15</v>
      </c>
      <c r="J54" s="211" t="str">
        <f>IF(B54="","",VLOOKUP(B54,ﾁｰﾑﾃﾞｰﾀ入力!$B$9:$O$208,4))</f>
        <v/>
      </c>
      <c r="K54" s="212"/>
      <c r="L54" s="210" t="str">
        <f>IF(B54="","",VLOOKUP(B54,ﾁｰﾑﾃﾞｰﾀ入力!$B$9:$O$208,5))</f>
        <v/>
      </c>
      <c r="M54" s="212"/>
      <c r="N54" s="210" t="str">
        <f>IF(B54="","",VLOOKUP(B54,ﾁｰﾑﾃﾞｰﾀ入力!$B$9:$O$208,6))</f>
        <v/>
      </c>
      <c r="O54" s="211"/>
      <c r="P54" s="211"/>
      <c r="Q54" s="211"/>
      <c r="R54" s="211"/>
      <c r="S54" s="117"/>
      <c r="T54" s="116"/>
      <c r="U54" s="207" t="str">
        <f>IF(B54="","",VLOOKUP(B54,ﾁｰﾑﾃﾞｰﾀ入力!$B$9:$O$208,8))</f>
        <v/>
      </c>
      <c r="V54" s="209"/>
      <c r="W54" s="207" t="str">
        <f>IF(B54="","",VLOOKUP(B54,ﾁｰﾑﾃﾞｰﾀ入力!$B$9:$O$208,9))</f>
        <v/>
      </c>
      <c r="X54" s="209"/>
      <c r="Y54" s="207" t="str">
        <f>IF(B54="","",VLOOKUP(B54,ﾁｰﾑﾃﾞｰﾀ入力!$B$9:$O$208,10))</f>
        <v/>
      </c>
      <c r="Z54" s="209"/>
      <c r="AA54" s="204" t="str">
        <f>IF(B54="","",VLOOKUP(B54,ﾁｰﾑﾃﾞｰﾀ入力!$B$9:$O$208,11))</f>
        <v/>
      </c>
      <c r="AB54" s="205"/>
      <c r="AC54" s="205"/>
      <c r="AD54" s="206"/>
      <c r="AE54" s="207" t="str">
        <f>IF(B54="","",VLOOKUP(B54,ﾁｰﾑﾃﾞｰﾀ入力!$B$9:$O$208,12))</f>
        <v/>
      </c>
      <c r="AF54" s="208"/>
      <c r="AG54" s="208"/>
      <c r="AH54" s="208"/>
      <c r="AI54" s="209"/>
      <c r="AJ54" s="51" t="str">
        <f>IF(B54="","",VLOOKUP(B54,ﾁｰﾑﾃﾞｰﾀ入力!$B$9:$O$208,13))</f>
        <v/>
      </c>
      <c r="AK54" s="52" t="str">
        <f>IF(B54="","",VLOOKUP(B54,ﾁｰﾑﾃﾞｰﾀ入力!$B$9:$O$208,14))</f>
        <v/>
      </c>
    </row>
    <row r="55" spans="1:37" ht="15" customHeight="1">
      <c r="A55" s="18">
        <v>37</v>
      </c>
      <c r="B55" s="95"/>
      <c r="C55" s="115"/>
      <c r="D55" s="117"/>
      <c r="E55" s="115"/>
      <c r="F55" s="116"/>
      <c r="G55" s="210" t="str">
        <f>IF(B55="","",VLOOKUP(B55,ﾁｰﾑﾃﾞｰﾀ入力!$B$9:$O$208,2))</f>
        <v/>
      </c>
      <c r="H55" s="211"/>
      <c r="I55" s="14" t="s">
        <v>15</v>
      </c>
      <c r="J55" s="211" t="str">
        <f>IF(B55="","",VLOOKUP(B55,ﾁｰﾑﾃﾞｰﾀ入力!$B$9:$O$208,4))</f>
        <v/>
      </c>
      <c r="K55" s="212"/>
      <c r="L55" s="210" t="str">
        <f>IF(B55="","",VLOOKUP(B55,ﾁｰﾑﾃﾞｰﾀ入力!$B$9:$O$208,5))</f>
        <v/>
      </c>
      <c r="M55" s="212"/>
      <c r="N55" s="210" t="str">
        <f>IF(B55="","",VLOOKUP(B55,ﾁｰﾑﾃﾞｰﾀ入力!$B$9:$O$208,6))</f>
        <v/>
      </c>
      <c r="O55" s="211"/>
      <c r="P55" s="211"/>
      <c r="Q55" s="211"/>
      <c r="R55" s="211"/>
      <c r="S55" s="117"/>
      <c r="T55" s="116"/>
      <c r="U55" s="207" t="str">
        <f>IF(B55="","",VLOOKUP(B55,ﾁｰﾑﾃﾞｰﾀ入力!$B$9:$O$208,8))</f>
        <v/>
      </c>
      <c r="V55" s="209"/>
      <c r="W55" s="207" t="str">
        <f>IF(B55="","",VLOOKUP(B55,ﾁｰﾑﾃﾞｰﾀ入力!$B$9:$O$208,9))</f>
        <v/>
      </c>
      <c r="X55" s="209"/>
      <c r="Y55" s="207" t="str">
        <f>IF(B55="","",VLOOKUP(B55,ﾁｰﾑﾃﾞｰﾀ入力!$B$9:$O$208,10))</f>
        <v/>
      </c>
      <c r="Z55" s="209"/>
      <c r="AA55" s="204" t="str">
        <f>IF(B55="","",VLOOKUP(B55,ﾁｰﾑﾃﾞｰﾀ入力!$B$9:$O$208,11))</f>
        <v/>
      </c>
      <c r="AB55" s="205"/>
      <c r="AC55" s="205"/>
      <c r="AD55" s="206"/>
      <c r="AE55" s="207" t="str">
        <f>IF(B55="","",VLOOKUP(B55,ﾁｰﾑﾃﾞｰﾀ入力!$B$9:$O$208,12))</f>
        <v/>
      </c>
      <c r="AF55" s="208"/>
      <c r="AG55" s="208"/>
      <c r="AH55" s="208"/>
      <c r="AI55" s="209"/>
      <c r="AJ55" s="51" t="str">
        <f>IF(B55="","",VLOOKUP(B55,ﾁｰﾑﾃﾞｰﾀ入力!$B$9:$O$208,13))</f>
        <v/>
      </c>
      <c r="AK55" s="52" t="str">
        <f>IF(B55="","",VLOOKUP(B55,ﾁｰﾑﾃﾞｰﾀ入力!$B$9:$O$208,14))</f>
        <v/>
      </c>
    </row>
    <row r="56" spans="1:37" ht="15" customHeight="1">
      <c r="A56" s="18">
        <v>38</v>
      </c>
      <c r="B56" s="95"/>
      <c r="C56" s="115"/>
      <c r="D56" s="117"/>
      <c r="E56" s="115"/>
      <c r="F56" s="116"/>
      <c r="G56" s="210" t="str">
        <f>IF(B56="","",VLOOKUP(B56,ﾁｰﾑﾃﾞｰﾀ入力!$B$9:$O$208,2))</f>
        <v/>
      </c>
      <c r="H56" s="211"/>
      <c r="I56" s="14" t="s">
        <v>15</v>
      </c>
      <c r="J56" s="211" t="str">
        <f>IF(B56="","",VLOOKUP(B56,ﾁｰﾑﾃﾞｰﾀ入力!$B$9:$O$208,4))</f>
        <v/>
      </c>
      <c r="K56" s="212"/>
      <c r="L56" s="210" t="str">
        <f>IF(B56="","",VLOOKUP(B56,ﾁｰﾑﾃﾞｰﾀ入力!$B$9:$O$208,5))</f>
        <v/>
      </c>
      <c r="M56" s="212"/>
      <c r="N56" s="210" t="str">
        <f>IF(B56="","",VLOOKUP(B56,ﾁｰﾑﾃﾞｰﾀ入力!$B$9:$O$208,6))</f>
        <v/>
      </c>
      <c r="O56" s="211"/>
      <c r="P56" s="211"/>
      <c r="Q56" s="211"/>
      <c r="R56" s="211"/>
      <c r="S56" s="117"/>
      <c r="T56" s="116"/>
      <c r="U56" s="207" t="str">
        <f>IF(B56="","",VLOOKUP(B56,ﾁｰﾑﾃﾞｰﾀ入力!$B$9:$O$208,8))</f>
        <v/>
      </c>
      <c r="V56" s="209"/>
      <c r="W56" s="207" t="str">
        <f>IF(B56="","",VLOOKUP(B56,ﾁｰﾑﾃﾞｰﾀ入力!$B$9:$O$208,9))</f>
        <v/>
      </c>
      <c r="X56" s="209"/>
      <c r="Y56" s="207" t="str">
        <f>IF(B56="","",VLOOKUP(B56,ﾁｰﾑﾃﾞｰﾀ入力!$B$9:$O$208,10))</f>
        <v/>
      </c>
      <c r="Z56" s="209"/>
      <c r="AA56" s="204" t="str">
        <f>IF(B56="","",VLOOKUP(B56,ﾁｰﾑﾃﾞｰﾀ入力!$B$9:$O$208,11))</f>
        <v/>
      </c>
      <c r="AB56" s="205"/>
      <c r="AC56" s="205"/>
      <c r="AD56" s="206"/>
      <c r="AE56" s="207" t="str">
        <f>IF(B56="","",VLOOKUP(B56,ﾁｰﾑﾃﾞｰﾀ入力!$B$9:$O$208,12))</f>
        <v/>
      </c>
      <c r="AF56" s="208"/>
      <c r="AG56" s="208"/>
      <c r="AH56" s="208"/>
      <c r="AI56" s="209"/>
      <c r="AJ56" s="51" t="str">
        <f>IF(B56="","",VLOOKUP(B56,ﾁｰﾑﾃﾞｰﾀ入力!$B$9:$O$208,13))</f>
        <v/>
      </c>
      <c r="AK56" s="52" t="str">
        <f>IF(B56="","",VLOOKUP(B56,ﾁｰﾑﾃﾞｰﾀ入力!$B$9:$O$208,14))</f>
        <v/>
      </c>
    </row>
    <row r="57" spans="1:37" ht="15" customHeight="1">
      <c r="A57" s="18">
        <v>39</v>
      </c>
      <c r="B57" s="95"/>
      <c r="C57" s="115"/>
      <c r="D57" s="117"/>
      <c r="E57" s="115"/>
      <c r="F57" s="116"/>
      <c r="G57" s="210" t="str">
        <f>IF(B57="","",VLOOKUP(B57,ﾁｰﾑﾃﾞｰﾀ入力!$B$9:$O$208,2))</f>
        <v/>
      </c>
      <c r="H57" s="211"/>
      <c r="I57" s="14" t="s">
        <v>15</v>
      </c>
      <c r="J57" s="211" t="str">
        <f>IF(B57="","",VLOOKUP(B57,ﾁｰﾑﾃﾞｰﾀ入力!$B$9:$O$208,4))</f>
        <v/>
      </c>
      <c r="K57" s="212"/>
      <c r="L57" s="210" t="str">
        <f>IF(B57="","",VLOOKUP(B57,ﾁｰﾑﾃﾞｰﾀ入力!$B$9:$O$208,5))</f>
        <v/>
      </c>
      <c r="M57" s="212"/>
      <c r="N57" s="210" t="str">
        <f>IF(B57="","",VLOOKUP(B57,ﾁｰﾑﾃﾞｰﾀ入力!$B$9:$O$208,6))</f>
        <v/>
      </c>
      <c r="O57" s="211"/>
      <c r="P57" s="211"/>
      <c r="Q57" s="211"/>
      <c r="R57" s="211"/>
      <c r="S57" s="117"/>
      <c r="T57" s="116"/>
      <c r="U57" s="207" t="str">
        <f>IF(B57="","",VLOOKUP(B57,ﾁｰﾑﾃﾞｰﾀ入力!$B$9:$O$208,8))</f>
        <v/>
      </c>
      <c r="V57" s="209"/>
      <c r="W57" s="207" t="str">
        <f>IF(B57="","",VLOOKUP(B57,ﾁｰﾑﾃﾞｰﾀ入力!$B$9:$O$208,9))</f>
        <v/>
      </c>
      <c r="X57" s="209"/>
      <c r="Y57" s="207" t="str">
        <f>IF(B57="","",VLOOKUP(B57,ﾁｰﾑﾃﾞｰﾀ入力!$B$9:$O$208,10))</f>
        <v/>
      </c>
      <c r="Z57" s="209"/>
      <c r="AA57" s="204" t="str">
        <f>IF(B57="","",VLOOKUP(B57,ﾁｰﾑﾃﾞｰﾀ入力!$B$9:$O$208,11))</f>
        <v/>
      </c>
      <c r="AB57" s="205"/>
      <c r="AC57" s="205"/>
      <c r="AD57" s="206"/>
      <c r="AE57" s="207" t="str">
        <f>IF(B57="","",VLOOKUP(B57,ﾁｰﾑﾃﾞｰﾀ入力!$B$9:$O$208,12))</f>
        <v/>
      </c>
      <c r="AF57" s="208"/>
      <c r="AG57" s="208"/>
      <c r="AH57" s="208"/>
      <c r="AI57" s="209"/>
      <c r="AJ57" s="51" t="str">
        <f>IF(B57="","",VLOOKUP(B57,ﾁｰﾑﾃﾞｰﾀ入力!$B$9:$O$208,13))</f>
        <v/>
      </c>
      <c r="AK57" s="52" t="str">
        <f>IF(B57="","",VLOOKUP(B57,ﾁｰﾑﾃﾞｰﾀ入力!$B$9:$O$208,14))</f>
        <v/>
      </c>
    </row>
    <row r="58" spans="1:37" ht="15" customHeight="1">
      <c r="A58" s="18">
        <v>40</v>
      </c>
      <c r="B58" s="95"/>
      <c r="C58" s="115"/>
      <c r="D58" s="117"/>
      <c r="E58" s="115"/>
      <c r="F58" s="116"/>
      <c r="G58" s="210" t="str">
        <f>IF(B58="","",VLOOKUP(B58,ﾁｰﾑﾃﾞｰﾀ入力!$B$9:$O$208,2))</f>
        <v/>
      </c>
      <c r="H58" s="211"/>
      <c r="I58" s="14" t="s">
        <v>15</v>
      </c>
      <c r="J58" s="211" t="str">
        <f>IF(B58="","",VLOOKUP(B58,ﾁｰﾑﾃﾞｰﾀ入力!$B$9:$O$208,4))</f>
        <v/>
      </c>
      <c r="K58" s="212"/>
      <c r="L58" s="210" t="str">
        <f>IF(B58="","",VLOOKUP(B58,ﾁｰﾑﾃﾞｰﾀ入力!$B$9:$O$208,5))</f>
        <v/>
      </c>
      <c r="M58" s="212"/>
      <c r="N58" s="210" t="str">
        <f>IF(B58="","",VLOOKUP(B58,ﾁｰﾑﾃﾞｰﾀ入力!$B$9:$O$208,6))</f>
        <v/>
      </c>
      <c r="O58" s="211"/>
      <c r="P58" s="211"/>
      <c r="Q58" s="211"/>
      <c r="R58" s="211"/>
      <c r="S58" s="117"/>
      <c r="T58" s="116"/>
      <c r="U58" s="207" t="str">
        <f>IF(B58="","",VLOOKUP(B58,ﾁｰﾑﾃﾞｰﾀ入力!$B$9:$O$208,8))</f>
        <v/>
      </c>
      <c r="V58" s="209"/>
      <c r="W58" s="207" t="str">
        <f>IF(B58="","",VLOOKUP(B58,ﾁｰﾑﾃﾞｰﾀ入力!$B$9:$O$208,9))</f>
        <v/>
      </c>
      <c r="X58" s="209"/>
      <c r="Y58" s="207" t="str">
        <f>IF(B58="","",VLOOKUP(B58,ﾁｰﾑﾃﾞｰﾀ入力!$B$9:$O$208,10))</f>
        <v/>
      </c>
      <c r="Z58" s="209"/>
      <c r="AA58" s="204" t="str">
        <f>IF(B58="","",VLOOKUP(B58,ﾁｰﾑﾃﾞｰﾀ入力!$B$9:$O$208,11))</f>
        <v/>
      </c>
      <c r="AB58" s="205"/>
      <c r="AC58" s="205"/>
      <c r="AD58" s="206"/>
      <c r="AE58" s="207" t="str">
        <f>IF(B58="","",VLOOKUP(B58,ﾁｰﾑﾃﾞｰﾀ入力!$B$9:$O$208,12))</f>
        <v/>
      </c>
      <c r="AF58" s="208"/>
      <c r="AG58" s="208"/>
      <c r="AH58" s="208"/>
      <c r="AI58" s="209"/>
      <c r="AJ58" s="51" t="str">
        <f>IF(B58="","",VLOOKUP(B58,ﾁｰﾑﾃﾞｰﾀ入力!$B$9:$O$208,13))</f>
        <v/>
      </c>
      <c r="AK58" s="52" t="str">
        <f>IF(B58="","",VLOOKUP(B58,ﾁｰﾑﾃﾞｰﾀ入力!$B$9:$O$208,14))</f>
        <v/>
      </c>
    </row>
    <row r="59" spans="1:37" ht="15" customHeight="1">
      <c r="A59" s="18">
        <v>41</v>
      </c>
      <c r="B59" s="95"/>
      <c r="C59" s="115"/>
      <c r="D59" s="117"/>
      <c r="E59" s="115"/>
      <c r="F59" s="116"/>
      <c r="G59" s="210" t="str">
        <f>IF(B59="","",VLOOKUP(B59,ﾁｰﾑﾃﾞｰﾀ入力!$B$9:$O$208,2))</f>
        <v/>
      </c>
      <c r="H59" s="211"/>
      <c r="I59" s="14" t="s">
        <v>15</v>
      </c>
      <c r="J59" s="211" t="str">
        <f>IF(B59="","",VLOOKUP(B59,ﾁｰﾑﾃﾞｰﾀ入力!$B$9:$O$208,4))</f>
        <v/>
      </c>
      <c r="K59" s="212"/>
      <c r="L59" s="210" t="str">
        <f>IF(B59="","",VLOOKUP(B59,ﾁｰﾑﾃﾞｰﾀ入力!$B$9:$O$208,5))</f>
        <v/>
      </c>
      <c r="M59" s="212"/>
      <c r="N59" s="210" t="str">
        <f>IF(B59="","",VLOOKUP(B59,ﾁｰﾑﾃﾞｰﾀ入力!$B$9:$O$208,6))</f>
        <v/>
      </c>
      <c r="O59" s="211"/>
      <c r="P59" s="211"/>
      <c r="Q59" s="211"/>
      <c r="R59" s="211"/>
      <c r="S59" s="117"/>
      <c r="T59" s="116"/>
      <c r="U59" s="207" t="str">
        <f>IF(B59="","",VLOOKUP(B59,ﾁｰﾑﾃﾞｰﾀ入力!$B$9:$O$208,8))</f>
        <v/>
      </c>
      <c r="V59" s="209"/>
      <c r="W59" s="207" t="str">
        <f>IF(B59="","",VLOOKUP(B59,ﾁｰﾑﾃﾞｰﾀ入力!$B$9:$O$208,9))</f>
        <v/>
      </c>
      <c r="X59" s="209"/>
      <c r="Y59" s="207" t="str">
        <f>IF(B59="","",VLOOKUP(B59,ﾁｰﾑﾃﾞｰﾀ入力!$B$9:$O$208,10))</f>
        <v/>
      </c>
      <c r="Z59" s="209"/>
      <c r="AA59" s="204" t="str">
        <f>IF(B59="","",VLOOKUP(B59,ﾁｰﾑﾃﾞｰﾀ入力!$B$9:$O$208,11))</f>
        <v/>
      </c>
      <c r="AB59" s="205"/>
      <c r="AC59" s="205"/>
      <c r="AD59" s="206"/>
      <c r="AE59" s="207" t="str">
        <f>IF(B59="","",VLOOKUP(B59,ﾁｰﾑﾃﾞｰﾀ入力!$B$9:$O$208,12))</f>
        <v/>
      </c>
      <c r="AF59" s="208"/>
      <c r="AG59" s="208"/>
      <c r="AH59" s="208"/>
      <c r="AI59" s="209"/>
      <c r="AJ59" s="51" t="str">
        <f>IF(B59="","",VLOOKUP(B59,ﾁｰﾑﾃﾞｰﾀ入力!$B$9:$O$208,13))</f>
        <v/>
      </c>
      <c r="AK59" s="52" t="str">
        <f>IF(B59="","",VLOOKUP(B59,ﾁｰﾑﾃﾞｰﾀ入力!$B$9:$O$208,14))</f>
        <v/>
      </c>
    </row>
    <row r="60" spans="1:37" ht="15" customHeight="1">
      <c r="A60" s="18">
        <v>42</v>
      </c>
      <c r="B60" s="95"/>
      <c r="C60" s="115"/>
      <c r="D60" s="117"/>
      <c r="E60" s="115"/>
      <c r="F60" s="116"/>
      <c r="G60" s="210" t="str">
        <f>IF(B60="","",VLOOKUP(B60,ﾁｰﾑﾃﾞｰﾀ入力!$B$9:$O$208,2))</f>
        <v/>
      </c>
      <c r="H60" s="211"/>
      <c r="I60" s="14" t="s">
        <v>15</v>
      </c>
      <c r="J60" s="211" t="str">
        <f>IF(B60="","",VLOOKUP(B60,ﾁｰﾑﾃﾞｰﾀ入力!$B$9:$O$208,4))</f>
        <v/>
      </c>
      <c r="K60" s="212"/>
      <c r="L60" s="210" t="str">
        <f>IF(B60="","",VLOOKUP(B60,ﾁｰﾑﾃﾞｰﾀ入力!$B$9:$O$208,5))</f>
        <v/>
      </c>
      <c r="M60" s="212"/>
      <c r="N60" s="210" t="str">
        <f>IF(B60="","",VLOOKUP(B60,ﾁｰﾑﾃﾞｰﾀ入力!$B$9:$O$208,6))</f>
        <v/>
      </c>
      <c r="O60" s="211"/>
      <c r="P60" s="211"/>
      <c r="Q60" s="211"/>
      <c r="R60" s="211"/>
      <c r="S60" s="117"/>
      <c r="T60" s="116"/>
      <c r="U60" s="207" t="str">
        <f>IF(B60="","",VLOOKUP(B60,ﾁｰﾑﾃﾞｰﾀ入力!$B$9:$O$208,8))</f>
        <v/>
      </c>
      <c r="V60" s="209"/>
      <c r="W60" s="207" t="str">
        <f>IF(B60="","",VLOOKUP(B60,ﾁｰﾑﾃﾞｰﾀ入力!$B$9:$O$208,9))</f>
        <v/>
      </c>
      <c r="X60" s="209"/>
      <c r="Y60" s="207" t="str">
        <f>IF(B60="","",VLOOKUP(B60,ﾁｰﾑﾃﾞｰﾀ入力!$B$9:$O$208,10))</f>
        <v/>
      </c>
      <c r="Z60" s="209"/>
      <c r="AA60" s="204" t="str">
        <f>IF(B60="","",VLOOKUP(B60,ﾁｰﾑﾃﾞｰﾀ入力!$B$9:$O$208,11))</f>
        <v/>
      </c>
      <c r="AB60" s="205"/>
      <c r="AC60" s="205"/>
      <c r="AD60" s="206"/>
      <c r="AE60" s="207" t="str">
        <f>IF(B60="","",VLOOKUP(B60,ﾁｰﾑﾃﾞｰﾀ入力!$B$9:$O$208,12))</f>
        <v/>
      </c>
      <c r="AF60" s="208"/>
      <c r="AG60" s="208"/>
      <c r="AH60" s="208"/>
      <c r="AI60" s="209"/>
      <c r="AJ60" s="51" t="str">
        <f>IF(B60="","",VLOOKUP(B60,ﾁｰﾑﾃﾞｰﾀ入力!$B$9:$O$208,13))</f>
        <v/>
      </c>
      <c r="AK60" s="52" t="str">
        <f>IF(B60="","",VLOOKUP(B60,ﾁｰﾑﾃﾞｰﾀ入力!$B$9:$O$208,14))</f>
        <v/>
      </c>
    </row>
    <row r="61" spans="1:37" ht="15" customHeight="1">
      <c r="A61" s="18">
        <v>43</v>
      </c>
      <c r="B61" s="95"/>
      <c r="C61" s="115"/>
      <c r="D61" s="117"/>
      <c r="E61" s="115"/>
      <c r="F61" s="116"/>
      <c r="G61" s="210" t="str">
        <f>IF(B61="","",VLOOKUP(B61,ﾁｰﾑﾃﾞｰﾀ入力!$B$9:$O$208,2))</f>
        <v/>
      </c>
      <c r="H61" s="211"/>
      <c r="I61" s="14" t="s">
        <v>15</v>
      </c>
      <c r="J61" s="211" t="str">
        <f>IF(B61="","",VLOOKUP(B61,ﾁｰﾑﾃﾞｰﾀ入力!$B$9:$O$208,4))</f>
        <v/>
      </c>
      <c r="K61" s="212"/>
      <c r="L61" s="210" t="str">
        <f>IF(B61="","",VLOOKUP(B61,ﾁｰﾑﾃﾞｰﾀ入力!$B$9:$O$208,5))</f>
        <v/>
      </c>
      <c r="M61" s="212"/>
      <c r="N61" s="210" t="str">
        <f>IF(B61="","",VLOOKUP(B61,ﾁｰﾑﾃﾞｰﾀ入力!$B$9:$O$208,6))</f>
        <v/>
      </c>
      <c r="O61" s="211"/>
      <c r="P61" s="211"/>
      <c r="Q61" s="211"/>
      <c r="R61" s="211"/>
      <c r="S61" s="117"/>
      <c r="T61" s="116"/>
      <c r="U61" s="207" t="str">
        <f>IF(B61="","",VLOOKUP(B61,ﾁｰﾑﾃﾞｰﾀ入力!$B$9:$O$208,8))</f>
        <v/>
      </c>
      <c r="V61" s="209"/>
      <c r="W61" s="207" t="str">
        <f>IF(B61="","",VLOOKUP(B61,ﾁｰﾑﾃﾞｰﾀ入力!$B$9:$O$208,9))</f>
        <v/>
      </c>
      <c r="X61" s="209"/>
      <c r="Y61" s="207" t="str">
        <f>IF(B61="","",VLOOKUP(B61,ﾁｰﾑﾃﾞｰﾀ入力!$B$9:$O$208,10))</f>
        <v/>
      </c>
      <c r="Z61" s="209"/>
      <c r="AA61" s="204" t="str">
        <f>IF(B61="","",VLOOKUP(B61,ﾁｰﾑﾃﾞｰﾀ入力!$B$9:$O$208,11))</f>
        <v/>
      </c>
      <c r="AB61" s="205"/>
      <c r="AC61" s="205"/>
      <c r="AD61" s="206"/>
      <c r="AE61" s="207" t="str">
        <f>IF(B61="","",VLOOKUP(B61,ﾁｰﾑﾃﾞｰﾀ入力!$B$9:$O$208,12))</f>
        <v/>
      </c>
      <c r="AF61" s="208"/>
      <c r="AG61" s="208"/>
      <c r="AH61" s="208"/>
      <c r="AI61" s="209"/>
      <c r="AJ61" s="51" t="str">
        <f>IF(B61="","",VLOOKUP(B61,ﾁｰﾑﾃﾞｰﾀ入力!$B$9:$O$208,13))</f>
        <v/>
      </c>
      <c r="AK61" s="52" t="str">
        <f>IF(B61="","",VLOOKUP(B61,ﾁｰﾑﾃﾞｰﾀ入力!$B$9:$O$208,14))</f>
        <v/>
      </c>
    </row>
    <row r="62" spans="1:37" ht="15" customHeight="1">
      <c r="A62" s="18">
        <v>44</v>
      </c>
      <c r="B62" s="95"/>
      <c r="C62" s="115"/>
      <c r="D62" s="117"/>
      <c r="E62" s="115"/>
      <c r="F62" s="116"/>
      <c r="G62" s="210" t="str">
        <f>IF(B62="","",VLOOKUP(B62,ﾁｰﾑﾃﾞｰﾀ入力!$B$9:$O$208,2))</f>
        <v/>
      </c>
      <c r="H62" s="211"/>
      <c r="I62" s="14" t="s">
        <v>15</v>
      </c>
      <c r="J62" s="211" t="str">
        <f>IF(B62="","",VLOOKUP(B62,ﾁｰﾑﾃﾞｰﾀ入力!$B$9:$O$208,4))</f>
        <v/>
      </c>
      <c r="K62" s="212"/>
      <c r="L62" s="210" t="str">
        <f>IF(B62="","",VLOOKUP(B62,ﾁｰﾑﾃﾞｰﾀ入力!$B$9:$O$208,5))</f>
        <v/>
      </c>
      <c r="M62" s="212"/>
      <c r="N62" s="210" t="str">
        <f>IF(B62="","",VLOOKUP(B62,ﾁｰﾑﾃﾞｰﾀ入力!$B$9:$O$208,6))</f>
        <v/>
      </c>
      <c r="O62" s="211"/>
      <c r="P62" s="211"/>
      <c r="Q62" s="211"/>
      <c r="R62" s="211"/>
      <c r="S62" s="117"/>
      <c r="T62" s="116"/>
      <c r="U62" s="207" t="str">
        <f>IF(B62="","",VLOOKUP(B62,ﾁｰﾑﾃﾞｰﾀ入力!$B$9:$O$208,8))</f>
        <v/>
      </c>
      <c r="V62" s="209"/>
      <c r="W62" s="207" t="str">
        <f>IF(B62="","",VLOOKUP(B62,ﾁｰﾑﾃﾞｰﾀ入力!$B$9:$O$208,9))</f>
        <v/>
      </c>
      <c r="X62" s="209"/>
      <c r="Y62" s="207" t="str">
        <f>IF(B62="","",VLOOKUP(B62,ﾁｰﾑﾃﾞｰﾀ入力!$B$9:$O$208,10))</f>
        <v/>
      </c>
      <c r="Z62" s="209"/>
      <c r="AA62" s="204" t="str">
        <f>IF(B62="","",VLOOKUP(B62,ﾁｰﾑﾃﾞｰﾀ入力!$B$9:$O$208,11))</f>
        <v/>
      </c>
      <c r="AB62" s="205"/>
      <c r="AC62" s="205"/>
      <c r="AD62" s="206"/>
      <c r="AE62" s="207" t="str">
        <f>IF(B62="","",VLOOKUP(B62,ﾁｰﾑﾃﾞｰﾀ入力!$B$9:$O$208,12))</f>
        <v/>
      </c>
      <c r="AF62" s="208"/>
      <c r="AG62" s="208"/>
      <c r="AH62" s="208"/>
      <c r="AI62" s="209"/>
      <c r="AJ62" s="51" t="str">
        <f>IF(B62="","",VLOOKUP(B62,ﾁｰﾑﾃﾞｰﾀ入力!$B$9:$O$208,13))</f>
        <v/>
      </c>
      <c r="AK62" s="52" t="str">
        <f>IF(B62="","",VLOOKUP(B62,ﾁｰﾑﾃﾞｰﾀ入力!$B$9:$O$208,14))</f>
        <v/>
      </c>
    </row>
    <row r="63" spans="1:37" ht="15" customHeight="1">
      <c r="A63" s="18">
        <v>45</v>
      </c>
      <c r="B63" s="95"/>
      <c r="C63" s="115"/>
      <c r="D63" s="117"/>
      <c r="E63" s="115"/>
      <c r="F63" s="116"/>
      <c r="G63" s="210" t="str">
        <f>IF(B63="","",VLOOKUP(B63,ﾁｰﾑﾃﾞｰﾀ入力!$B$9:$O$208,2))</f>
        <v/>
      </c>
      <c r="H63" s="211"/>
      <c r="I63" s="14" t="s">
        <v>15</v>
      </c>
      <c r="J63" s="211" t="str">
        <f>IF(B63="","",VLOOKUP(B63,ﾁｰﾑﾃﾞｰﾀ入力!$B$9:$O$208,4))</f>
        <v/>
      </c>
      <c r="K63" s="212"/>
      <c r="L63" s="210" t="str">
        <f>IF(B63="","",VLOOKUP(B63,ﾁｰﾑﾃﾞｰﾀ入力!$B$9:$O$208,5))</f>
        <v/>
      </c>
      <c r="M63" s="212"/>
      <c r="N63" s="210" t="str">
        <f>IF(B63="","",VLOOKUP(B63,ﾁｰﾑﾃﾞｰﾀ入力!$B$9:$O$208,6))</f>
        <v/>
      </c>
      <c r="O63" s="211"/>
      <c r="P63" s="211"/>
      <c r="Q63" s="211"/>
      <c r="R63" s="211"/>
      <c r="S63" s="117"/>
      <c r="T63" s="116"/>
      <c r="U63" s="207" t="str">
        <f>IF(B63="","",VLOOKUP(B63,ﾁｰﾑﾃﾞｰﾀ入力!$B$9:$O$208,8))</f>
        <v/>
      </c>
      <c r="V63" s="209"/>
      <c r="W63" s="207" t="str">
        <f>IF(B63="","",VLOOKUP(B63,ﾁｰﾑﾃﾞｰﾀ入力!$B$9:$O$208,9))</f>
        <v/>
      </c>
      <c r="X63" s="209"/>
      <c r="Y63" s="207" t="str">
        <f>IF(B63="","",VLOOKUP(B63,ﾁｰﾑﾃﾞｰﾀ入力!$B$9:$O$208,10))</f>
        <v/>
      </c>
      <c r="Z63" s="209"/>
      <c r="AA63" s="204" t="str">
        <f>IF(B63="","",VLOOKUP(B63,ﾁｰﾑﾃﾞｰﾀ入力!$B$9:$O$208,11))</f>
        <v/>
      </c>
      <c r="AB63" s="205"/>
      <c r="AC63" s="205"/>
      <c r="AD63" s="206"/>
      <c r="AE63" s="207" t="str">
        <f>IF(B63="","",VLOOKUP(B63,ﾁｰﾑﾃﾞｰﾀ入力!$B$9:$O$208,12))</f>
        <v/>
      </c>
      <c r="AF63" s="208"/>
      <c r="AG63" s="208"/>
      <c r="AH63" s="208"/>
      <c r="AI63" s="209"/>
      <c r="AJ63" s="51" t="str">
        <f>IF(B63="","",VLOOKUP(B63,ﾁｰﾑﾃﾞｰﾀ入力!$B$9:$O$208,13))</f>
        <v/>
      </c>
      <c r="AK63" s="52" t="str">
        <f>IF(B63="","",VLOOKUP(B63,ﾁｰﾑﾃﾞｰﾀ入力!$B$9:$O$208,14))</f>
        <v/>
      </c>
    </row>
    <row r="64" spans="1:37" ht="15" customHeight="1">
      <c r="A64" s="18">
        <v>46</v>
      </c>
      <c r="B64" s="95"/>
      <c r="C64" s="115"/>
      <c r="D64" s="117"/>
      <c r="E64" s="115"/>
      <c r="F64" s="116"/>
      <c r="G64" s="210" t="str">
        <f>IF(B64="","",VLOOKUP(B64,ﾁｰﾑﾃﾞｰﾀ入力!$B$9:$O$208,2))</f>
        <v/>
      </c>
      <c r="H64" s="211"/>
      <c r="I64" s="14" t="s">
        <v>15</v>
      </c>
      <c r="J64" s="211" t="str">
        <f>IF(B64="","",VLOOKUP(B64,ﾁｰﾑﾃﾞｰﾀ入力!$B$9:$O$208,4))</f>
        <v/>
      </c>
      <c r="K64" s="212"/>
      <c r="L64" s="210" t="str">
        <f>IF(B64="","",VLOOKUP(B64,ﾁｰﾑﾃﾞｰﾀ入力!$B$9:$O$208,5))</f>
        <v/>
      </c>
      <c r="M64" s="212"/>
      <c r="N64" s="210" t="str">
        <f>IF(B64="","",VLOOKUP(B64,ﾁｰﾑﾃﾞｰﾀ入力!$B$9:$O$208,6))</f>
        <v/>
      </c>
      <c r="O64" s="211"/>
      <c r="P64" s="211"/>
      <c r="Q64" s="211"/>
      <c r="R64" s="211"/>
      <c r="S64" s="117"/>
      <c r="T64" s="116"/>
      <c r="U64" s="207" t="str">
        <f>IF(B64="","",VLOOKUP(B64,ﾁｰﾑﾃﾞｰﾀ入力!$B$9:$O$208,8))</f>
        <v/>
      </c>
      <c r="V64" s="209"/>
      <c r="W64" s="207" t="str">
        <f>IF(B64="","",VLOOKUP(B64,ﾁｰﾑﾃﾞｰﾀ入力!$B$9:$O$208,9))</f>
        <v/>
      </c>
      <c r="X64" s="209"/>
      <c r="Y64" s="207" t="str">
        <f>IF(B64="","",VLOOKUP(B64,ﾁｰﾑﾃﾞｰﾀ入力!$B$9:$O$208,10))</f>
        <v/>
      </c>
      <c r="Z64" s="209"/>
      <c r="AA64" s="204" t="str">
        <f>IF(B64="","",VLOOKUP(B64,ﾁｰﾑﾃﾞｰﾀ入力!$B$9:$O$208,11))</f>
        <v/>
      </c>
      <c r="AB64" s="205"/>
      <c r="AC64" s="205"/>
      <c r="AD64" s="206"/>
      <c r="AE64" s="207" t="str">
        <f>IF(B64="","",VLOOKUP(B64,ﾁｰﾑﾃﾞｰﾀ入力!$B$9:$O$208,12))</f>
        <v/>
      </c>
      <c r="AF64" s="208"/>
      <c r="AG64" s="208"/>
      <c r="AH64" s="208"/>
      <c r="AI64" s="209"/>
      <c r="AJ64" s="51" t="str">
        <f>IF(B64="","",VLOOKUP(B64,ﾁｰﾑﾃﾞｰﾀ入力!$B$9:$O$208,13))</f>
        <v/>
      </c>
      <c r="AK64" s="52" t="str">
        <f>IF(B64="","",VLOOKUP(B64,ﾁｰﾑﾃﾞｰﾀ入力!$B$9:$O$208,14))</f>
        <v/>
      </c>
    </row>
    <row r="65" spans="1:37" ht="12" customHeight="1">
      <c r="A65" s="243" t="s">
        <v>32</v>
      </c>
      <c r="B65" s="244"/>
      <c r="C65" s="244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/>
      <c r="AF65" s="244"/>
      <c r="AG65" s="244"/>
      <c r="AH65" s="244"/>
      <c r="AI65" s="245"/>
      <c r="AK65" s="38"/>
    </row>
    <row r="66" spans="1:37" ht="18" customHeight="1">
      <c r="A66" s="191" t="s">
        <v>29</v>
      </c>
      <c r="B66" s="147"/>
      <c r="C66" s="147"/>
      <c r="D66" s="147"/>
      <c r="E66" s="147"/>
      <c r="F66" s="147"/>
      <c r="G66" s="148"/>
      <c r="H66" s="58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69"/>
      <c r="AK66" s="62"/>
    </row>
    <row r="67" spans="1:37" ht="18" customHeight="1">
      <c r="A67" s="195"/>
      <c r="B67" s="196"/>
      <c r="C67" s="196"/>
      <c r="D67" s="196"/>
      <c r="E67" s="196"/>
      <c r="F67" s="196"/>
      <c r="G67" s="197"/>
      <c r="H67" s="57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70"/>
      <c r="AK67" s="42"/>
    </row>
    <row r="68" spans="1:37" ht="18" customHeight="1"/>
    <row r="69" spans="1:37" ht="18" customHeight="1"/>
    <row r="70" spans="1:37" ht="18" customHeight="1"/>
    <row r="71" spans="1:37" ht="18" customHeight="1"/>
    <row r="72" spans="1:37" ht="18" customHeight="1"/>
    <row r="73" spans="1:37" ht="18" customHeight="1"/>
    <row r="74" spans="1:37" ht="18" customHeight="1"/>
    <row r="75" spans="1:37" ht="18" customHeight="1"/>
    <row r="76" spans="1:37" ht="15" customHeight="1"/>
    <row r="77" spans="1:37" ht="15" customHeight="1"/>
    <row r="78" spans="1:37" ht="15" customHeight="1"/>
    <row r="79" spans="1:37" ht="15" customHeight="1"/>
    <row r="80" spans="1:37" ht="15" customHeight="1"/>
    <row r="81" ht="15" customHeight="1"/>
    <row r="82" ht="15" customHeight="1"/>
    <row r="83" ht="15" customHeight="1"/>
  </sheetData>
  <mergeCells count="677">
    <mergeCell ref="AE60:AI60"/>
    <mergeCell ref="AE61:AI61"/>
    <mergeCell ref="S62:T62"/>
    <mergeCell ref="U62:V62"/>
    <mergeCell ref="AA62:AD62"/>
    <mergeCell ref="AE62:AI62"/>
    <mergeCell ref="S35:T35"/>
    <mergeCell ref="G64:H64"/>
    <mergeCell ref="J64:K64"/>
    <mergeCell ref="L64:M64"/>
    <mergeCell ref="U64:V64"/>
    <mergeCell ref="W64:X64"/>
    <mergeCell ref="N64:R64"/>
    <mergeCell ref="J61:K61"/>
    <mergeCell ref="L61:M61"/>
    <mergeCell ref="U61:V61"/>
    <mergeCell ref="S59:T59"/>
    <mergeCell ref="S51:T51"/>
    <mergeCell ref="S45:T45"/>
    <mergeCell ref="S46:T46"/>
    <mergeCell ref="S36:T36"/>
    <mergeCell ref="S52:T52"/>
    <mergeCell ref="S60:T60"/>
    <mergeCell ref="S61:T61"/>
    <mergeCell ref="Y64:Z64"/>
    <mergeCell ref="W62:X62"/>
    <mergeCell ref="Y62:Z62"/>
    <mergeCell ref="S63:T63"/>
    <mergeCell ref="U63:V63"/>
    <mergeCell ref="W63:X63"/>
    <mergeCell ref="Y63:Z63"/>
    <mergeCell ref="AA64:AD64"/>
    <mergeCell ref="AE64:AI64"/>
    <mergeCell ref="S64:T64"/>
    <mergeCell ref="G60:H60"/>
    <mergeCell ref="AA61:AD61"/>
    <mergeCell ref="U59:V59"/>
    <mergeCell ref="W59:X59"/>
    <mergeCell ref="N59:R59"/>
    <mergeCell ref="Y60:Z60"/>
    <mergeCell ref="N60:R60"/>
    <mergeCell ref="L59:M59"/>
    <mergeCell ref="G61:H61"/>
    <mergeCell ref="W61:X61"/>
    <mergeCell ref="Y61:Z61"/>
    <mergeCell ref="N61:R61"/>
    <mergeCell ref="AA60:AD60"/>
    <mergeCell ref="J51:K51"/>
    <mergeCell ref="W49:X49"/>
    <mergeCell ref="Y49:Z49"/>
    <mergeCell ref="N51:R51"/>
    <mergeCell ref="J50:K50"/>
    <mergeCell ref="J52:K52"/>
    <mergeCell ref="J53:K53"/>
    <mergeCell ref="AB13:AC13"/>
    <mergeCell ref="Y14:AA14"/>
    <mergeCell ref="AB14:AC14"/>
    <mergeCell ref="J32:K32"/>
    <mergeCell ref="J33:K33"/>
    <mergeCell ref="L46:M46"/>
    <mergeCell ref="L45:M45"/>
    <mergeCell ref="U49:V49"/>
    <mergeCell ref="N52:R52"/>
    <mergeCell ref="N53:R53"/>
    <mergeCell ref="AA49:AD49"/>
    <mergeCell ref="N49:R49"/>
    <mergeCell ref="N50:R50"/>
    <mergeCell ref="S49:T49"/>
    <mergeCell ref="S50:T50"/>
    <mergeCell ref="L50:M50"/>
    <mergeCell ref="S19:T19"/>
    <mergeCell ref="AE17:AI18"/>
    <mergeCell ref="AE19:AI19"/>
    <mergeCell ref="AA19:AD19"/>
    <mergeCell ref="Y19:Z19"/>
    <mergeCell ref="L17:M18"/>
    <mergeCell ref="G17:K17"/>
    <mergeCell ref="U17:V18"/>
    <mergeCell ref="W17:X18"/>
    <mergeCell ref="J18:K18"/>
    <mergeCell ref="N19:R19"/>
    <mergeCell ref="A17:A18"/>
    <mergeCell ref="B17:B18"/>
    <mergeCell ref="C17:D18"/>
    <mergeCell ref="E17:F18"/>
    <mergeCell ref="G18:H18"/>
    <mergeCell ref="C31:D31"/>
    <mergeCell ref="E33:F33"/>
    <mergeCell ref="G33:H33"/>
    <mergeCell ref="C32:D32"/>
    <mergeCell ref="C58:D58"/>
    <mergeCell ref="E58:F58"/>
    <mergeCell ref="G58:H58"/>
    <mergeCell ref="AA58:AD58"/>
    <mergeCell ref="N58:R58"/>
    <mergeCell ref="AA57:AD57"/>
    <mergeCell ref="V10:W10"/>
    <mergeCell ref="U57:V57"/>
    <mergeCell ref="U58:V58"/>
    <mergeCell ref="R10:U10"/>
    <mergeCell ref="Y17:Z18"/>
    <mergeCell ref="AA17:AD18"/>
    <mergeCell ref="Y13:AA13"/>
    <mergeCell ref="N45:R45"/>
    <mergeCell ref="N46:R46"/>
    <mergeCell ref="J19:K19"/>
    <mergeCell ref="J20:K20"/>
    <mergeCell ref="J21:K21"/>
    <mergeCell ref="J22:K22"/>
    <mergeCell ref="L44:M44"/>
    <mergeCell ref="L43:M43"/>
    <mergeCell ref="L42:M42"/>
    <mergeCell ref="L40:M40"/>
    <mergeCell ref="L39:M39"/>
    <mergeCell ref="J55:K55"/>
    <mergeCell ref="Y56:Z56"/>
    <mergeCell ref="L54:M54"/>
    <mergeCell ref="L55:M55"/>
    <mergeCell ref="Y54:Z54"/>
    <mergeCell ref="AE58:AI58"/>
    <mergeCell ref="W58:X58"/>
    <mergeCell ref="Y58:Z58"/>
    <mergeCell ref="J58:K58"/>
    <mergeCell ref="L58:M58"/>
    <mergeCell ref="N54:R54"/>
    <mergeCell ref="N55:R55"/>
    <mergeCell ref="N56:R56"/>
    <mergeCell ref="S54:T54"/>
    <mergeCell ref="S55:T55"/>
    <mergeCell ref="S56:T56"/>
    <mergeCell ref="S57:T57"/>
    <mergeCell ref="S58:T58"/>
    <mergeCell ref="C57:D57"/>
    <mergeCell ref="AE57:AI57"/>
    <mergeCell ref="W57:X57"/>
    <mergeCell ref="L56:M56"/>
    <mergeCell ref="U56:V56"/>
    <mergeCell ref="AE56:AI56"/>
    <mergeCell ref="AA56:AD56"/>
    <mergeCell ref="C56:D56"/>
    <mergeCell ref="E56:F56"/>
    <mergeCell ref="Y57:Z57"/>
    <mergeCell ref="L57:M57"/>
    <mergeCell ref="G57:H57"/>
    <mergeCell ref="J57:K57"/>
    <mergeCell ref="N57:R57"/>
    <mergeCell ref="G56:H56"/>
    <mergeCell ref="W56:X56"/>
    <mergeCell ref="J56:K56"/>
    <mergeCell ref="AE54:AI54"/>
    <mergeCell ref="U55:V55"/>
    <mergeCell ref="W55:X55"/>
    <mergeCell ref="Y55:Z55"/>
    <mergeCell ref="AE55:AI55"/>
    <mergeCell ref="AA54:AD54"/>
    <mergeCell ref="AE53:AI53"/>
    <mergeCell ref="AA52:AD52"/>
    <mergeCell ref="W54:X54"/>
    <mergeCell ref="AA55:AD55"/>
    <mergeCell ref="U54:V54"/>
    <mergeCell ref="AE51:AI51"/>
    <mergeCell ref="AA50:AD50"/>
    <mergeCell ref="AA51:AD51"/>
    <mergeCell ref="U50:V50"/>
    <mergeCell ref="AE50:AI50"/>
    <mergeCell ref="I66:AI67"/>
    <mergeCell ref="Y59:Z59"/>
    <mergeCell ref="AA59:AD59"/>
    <mergeCell ref="AE59:AI59"/>
    <mergeCell ref="J60:K60"/>
    <mergeCell ref="L60:M60"/>
    <mergeCell ref="U60:V60"/>
    <mergeCell ref="W60:X60"/>
    <mergeCell ref="J59:K59"/>
    <mergeCell ref="A65:AI65"/>
    <mergeCell ref="AE52:AI52"/>
    <mergeCell ref="U53:V53"/>
    <mergeCell ref="W53:X53"/>
    <mergeCell ref="Y53:Z53"/>
    <mergeCell ref="AA53:AD53"/>
    <mergeCell ref="U52:V52"/>
    <mergeCell ref="W52:X52"/>
    <mergeCell ref="Y52:Z52"/>
    <mergeCell ref="C53:D53"/>
    <mergeCell ref="A66:G67"/>
    <mergeCell ref="E57:F57"/>
    <mergeCell ref="Y50:Z50"/>
    <mergeCell ref="E51:F51"/>
    <mergeCell ref="G51:H51"/>
    <mergeCell ref="C52:D52"/>
    <mergeCell ref="E52:F52"/>
    <mergeCell ref="G52:H52"/>
    <mergeCell ref="L51:M51"/>
    <mergeCell ref="U51:V51"/>
    <mergeCell ref="W51:X51"/>
    <mergeCell ref="Y51:Z51"/>
    <mergeCell ref="E53:F53"/>
    <mergeCell ref="G53:H53"/>
    <mergeCell ref="S53:T53"/>
    <mergeCell ref="L53:M53"/>
    <mergeCell ref="G54:H54"/>
    <mergeCell ref="J54:K54"/>
    <mergeCell ref="C54:D54"/>
    <mergeCell ref="E54:F54"/>
    <mergeCell ref="L52:M52"/>
    <mergeCell ref="C55:D55"/>
    <mergeCell ref="E55:F55"/>
    <mergeCell ref="G55:H55"/>
    <mergeCell ref="AE48:AI48"/>
    <mergeCell ref="AA48:AD48"/>
    <mergeCell ref="L48:M48"/>
    <mergeCell ref="U48:V48"/>
    <mergeCell ref="AE49:AI49"/>
    <mergeCell ref="G49:H49"/>
    <mergeCell ref="J49:K49"/>
    <mergeCell ref="C64:D64"/>
    <mergeCell ref="E64:F64"/>
    <mergeCell ref="G59:H59"/>
    <mergeCell ref="L49:M49"/>
    <mergeCell ref="W50:X50"/>
    <mergeCell ref="Y48:Z48"/>
    <mergeCell ref="C50:D50"/>
    <mergeCell ref="E50:F50"/>
    <mergeCell ref="G50:H50"/>
    <mergeCell ref="C49:D49"/>
    <mergeCell ref="C59:D59"/>
    <mergeCell ref="E59:F59"/>
    <mergeCell ref="C60:D60"/>
    <mergeCell ref="E60:F60"/>
    <mergeCell ref="C61:D61"/>
    <mergeCell ref="E61:F61"/>
    <mergeCell ref="C51:D51"/>
    <mergeCell ref="C48:D48"/>
    <mergeCell ref="E48:F48"/>
    <mergeCell ref="G48:H48"/>
    <mergeCell ref="E49:F49"/>
    <mergeCell ref="L47:M47"/>
    <mergeCell ref="W48:X48"/>
    <mergeCell ref="N47:R47"/>
    <mergeCell ref="N48:R48"/>
    <mergeCell ref="S47:T47"/>
    <mergeCell ref="S48:T48"/>
    <mergeCell ref="J47:K47"/>
    <mergeCell ref="J48:K48"/>
    <mergeCell ref="U47:V47"/>
    <mergeCell ref="W47:X47"/>
    <mergeCell ref="Y47:Z47"/>
    <mergeCell ref="AE47:AI47"/>
    <mergeCell ref="AA46:AD46"/>
    <mergeCell ref="AA47:AD47"/>
    <mergeCell ref="U46:V46"/>
    <mergeCell ref="W46:X46"/>
    <mergeCell ref="C47:D47"/>
    <mergeCell ref="E47:F47"/>
    <mergeCell ref="G47:H47"/>
    <mergeCell ref="AE45:AI45"/>
    <mergeCell ref="AA44:AD44"/>
    <mergeCell ref="AA45:AD45"/>
    <mergeCell ref="C45:D45"/>
    <mergeCell ref="E45:F45"/>
    <mergeCell ref="G45:H45"/>
    <mergeCell ref="C46:D46"/>
    <mergeCell ref="E46:F46"/>
    <mergeCell ref="G46:H46"/>
    <mergeCell ref="Y46:Z46"/>
    <mergeCell ref="AE46:AI46"/>
    <mergeCell ref="C43:D43"/>
    <mergeCell ref="E43:F43"/>
    <mergeCell ref="G43:H43"/>
    <mergeCell ref="C44:D44"/>
    <mergeCell ref="E44:F44"/>
    <mergeCell ref="G44:H44"/>
    <mergeCell ref="J45:K45"/>
    <mergeCell ref="J46:K46"/>
    <mergeCell ref="Y44:Z44"/>
    <mergeCell ref="U45:V45"/>
    <mergeCell ref="W45:X45"/>
    <mergeCell ref="Y45:Z45"/>
    <mergeCell ref="N43:R43"/>
    <mergeCell ref="N44:R44"/>
    <mergeCell ref="Y42:Z42"/>
    <mergeCell ref="AE42:AI42"/>
    <mergeCell ref="U43:V43"/>
    <mergeCell ref="W43:X43"/>
    <mergeCell ref="Y43:Z43"/>
    <mergeCell ref="AE43:AI43"/>
    <mergeCell ref="AA42:AD42"/>
    <mergeCell ref="AA43:AD43"/>
    <mergeCell ref="U44:V44"/>
    <mergeCell ref="W44:X44"/>
    <mergeCell ref="S43:T43"/>
    <mergeCell ref="S44:T44"/>
    <mergeCell ref="AE44:AI44"/>
    <mergeCell ref="C41:D41"/>
    <mergeCell ref="E41:F41"/>
    <mergeCell ref="G41:H41"/>
    <mergeCell ref="C42:D42"/>
    <mergeCell ref="E42:F42"/>
    <mergeCell ref="G42:H42"/>
    <mergeCell ref="U42:V42"/>
    <mergeCell ref="L41:M41"/>
    <mergeCell ref="W42:X42"/>
    <mergeCell ref="N41:R41"/>
    <mergeCell ref="N42:R42"/>
    <mergeCell ref="S41:T41"/>
    <mergeCell ref="S42:T42"/>
    <mergeCell ref="Y40:Z40"/>
    <mergeCell ref="AE40:AI40"/>
    <mergeCell ref="U41:V41"/>
    <mergeCell ref="W41:X41"/>
    <mergeCell ref="Y41:Z41"/>
    <mergeCell ref="AE41:AI41"/>
    <mergeCell ref="AA40:AD40"/>
    <mergeCell ref="AA41:AD41"/>
    <mergeCell ref="U40:V40"/>
    <mergeCell ref="W40:X40"/>
    <mergeCell ref="N39:R39"/>
    <mergeCell ref="N40:R40"/>
    <mergeCell ref="S39:T39"/>
    <mergeCell ref="S40:T40"/>
    <mergeCell ref="C39:D39"/>
    <mergeCell ref="E39:F39"/>
    <mergeCell ref="G39:H39"/>
    <mergeCell ref="C40:D40"/>
    <mergeCell ref="E40:F40"/>
    <mergeCell ref="G40:H40"/>
    <mergeCell ref="Y38:Z38"/>
    <mergeCell ref="AE38:AI38"/>
    <mergeCell ref="U39:V39"/>
    <mergeCell ref="W39:X39"/>
    <mergeCell ref="Y39:Z39"/>
    <mergeCell ref="AE39:AI39"/>
    <mergeCell ref="AA38:AD38"/>
    <mergeCell ref="AA39:AD39"/>
    <mergeCell ref="U38:V38"/>
    <mergeCell ref="C38:D38"/>
    <mergeCell ref="E38:F38"/>
    <mergeCell ref="G38:H38"/>
    <mergeCell ref="L37:M37"/>
    <mergeCell ref="W38:X38"/>
    <mergeCell ref="N37:R37"/>
    <mergeCell ref="N38:R38"/>
    <mergeCell ref="S37:T37"/>
    <mergeCell ref="S38:T38"/>
    <mergeCell ref="L38:M38"/>
    <mergeCell ref="U37:V37"/>
    <mergeCell ref="W37:X37"/>
    <mergeCell ref="Y37:Z37"/>
    <mergeCell ref="AE37:AI37"/>
    <mergeCell ref="AA36:AD36"/>
    <mergeCell ref="AA37:AD37"/>
    <mergeCell ref="C37:D37"/>
    <mergeCell ref="E37:F37"/>
    <mergeCell ref="G37:H37"/>
    <mergeCell ref="AE34:AI34"/>
    <mergeCell ref="U35:V35"/>
    <mergeCell ref="W35:X35"/>
    <mergeCell ref="Y35:Z35"/>
    <mergeCell ref="AE35:AI35"/>
    <mergeCell ref="AA34:AD34"/>
    <mergeCell ref="AA35:AD35"/>
    <mergeCell ref="U34:V34"/>
    <mergeCell ref="Y36:Z36"/>
    <mergeCell ref="AE36:AI36"/>
    <mergeCell ref="C36:D36"/>
    <mergeCell ref="E36:F36"/>
    <mergeCell ref="G36:H36"/>
    <mergeCell ref="Y34:Z34"/>
    <mergeCell ref="L36:M36"/>
    <mergeCell ref="U36:V36"/>
    <mergeCell ref="L35:M35"/>
    <mergeCell ref="W36:X36"/>
    <mergeCell ref="N35:R35"/>
    <mergeCell ref="N36:R36"/>
    <mergeCell ref="C34:D34"/>
    <mergeCell ref="E34:F34"/>
    <mergeCell ref="G34:H34"/>
    <mergeCell ref="L34:M34"/>
    <mergeCell ref="C35:D35"/>
    <mergeCell ref="E35:F35"/>
    <mergeCell ref="G35:H35"/>
    <mergeCell ref="L33:M33"/>
    <mergeCell ref="W34:X34"/>
    <mergeCell ref="N33:R33"/>
    <mergeCell ref="N34:R34"/>
    <mergeCell ref="S33:T33"/>
    <mergeCell ref="S34:T34"/>
    <mergeCell ref="C33:D33"/>
    <mergeCell ref="L32:M32"/>
    <mergeCell ref="E31:F31"/>
    <mergeCell ref="G31:H31"/>
    <mergeCell ref="E32:F32"/>
    <mergeCell ref="G32:H32"/>
    <mergeCell ref="AE32:AI32"/>
    <mergeCell ref="U33:V33"/>
    <mergeCell ref="W33:X33"/>
    <mergeCell ref="Y33:Z33"/>
    <mergeCell ref="AE33:AI33"/>
    <mergeCell ref="AA32:AD32"/>
    <mergeCell ref="AA33:AD33"/>
    <mergeCell ref="U32:V32"/>
    <mergeCell ref="Y32:Z32"/>
    <mergeCell ref="W32:X32"/>
    <mergeCell ref="AE30:AI30"/>
    <mergeCell ref="U31:V31"/>
    <mergeCell ref="W31:X31"/>
    <mergeCell ref="Y31:Z31"/>
    <mergeCell ref="AE31:AI31"/>
    <mergeCell ref="N31:R31"/>
    <mergeCell ref="N32:R32"/>
    <mergeCell ref="S31:T31"/>
    <mergeCell ref="S32:T32"/>
    <mergeCell ref="C30:D30"/>
    <mergeCell ref="E30:F30"/>
    <mergeCell ref="G30:H30"/>
    <mergeCell ref="AA30:AD30"/>
    <mergeCell ref="AA31:AD31"/>
    <mergeCell ref="U30:V30"/>
    <mergeCell ref="L29:M29"/>
    <mergeCell ref="W30:X30"/>
    <mergeCell ref="N29:R29"/>
    <mergeCell ref="N30:R30"/>
    <mergeCell ref="S29:T29"/>
    <mergeCell ref="S30:T30"/>
    <mergeCell ref="Y30:Z30"/>
    <mergeCell ref="L30:M30"/>
    <mergeCell ref="J30:K30"/>
    <mergeCell ref="J31:K31"/>
    <mergeCell ref="L31:M31"/>
    <mergeCell ref="Y28:Z28"/>
    <mergeCell ref="AE28:AI28"/>
    <mergeCell ref="U29:V29"/>
    <mergeCell ref="W29:X29"/>
    <mergeCell ref="Y29:Z29"/>
    <mergeCell ref="AE29:AI29"/>
    <mergeCell ref="AA28:AD28"/>
    <mergeCell ref="AA29:AD29"/>
    <mergeCell ref="C29:D29"/>
    <mergeCell ref="E29:F29"/>
    <mergeCell ref="G29:H29"/>
    <mergeCell ref="C28:D28"/>
    <mergeCell ref="E28:F28"/>
    <mergeCell ref="G28:H28"/>
    <mergeCell ref="L28:M28"/>
    <mergeCell ref="U28:V28"/>
    <mergeCell ref="L27:M27"/>
    <mergeCell ref="W28:X28"/>
    <mergeCell ref="N28:R28"/>
    <mergeCell ref="S27:T27"/>
    <mergeCell ref="S28:T28"/>
    <mergeCell ref="N27:R27"/>
    <mergeCell ref="Y26:Z26"/>
    <mergeCell ref="AE26:AI26"/>
    <mergeCell ref="U27:V27"/>
    <mergeCell ref="W27:X27"/>
    <mergeCell ref="Y27:Z27"/>
    <mergeCell ref="AE27:AI27"/>
    <mergeCell ref="AA26:AD26"/>
    <mergeCell ref="AA27:AD27"/>
    <mergeCell ref="C27:D27"/>
    <mergeCell ref="E27:F27"/>
    <mergeCell ref="G27:H27"/>
    <mergeCell ref="C26:D26"/>
    <mergeCell ref="E26:F26"/>
    <mergeCell ref="G26:H26"/>
    <mergeCell ref="L26:M26"/>
    <mergeCell ref="U26:V26"/>
    <mergeCell ref="L25:M25"/>
    <mergeCell ref="W26:X26"/>
    <mergeCell ref="S25:T25"/>
    <mergeCell ref="S26:T26"/>
    <mergeCell ref="N25:R25"/>
    <mergeCell ref="N26:R26"/>
    <mergeCell ref="U25:V25"/>
    <mergeCell ref="W25:X25"/>
    <mergeCell ref="Y25:Z25"/>
    <mergeCell ref="AE25:AI25"/>
    <mergeCell ref="AA24:AD24"/>
    <mergeCell ref="AA25:AD25"/>
    <mergeCell ref="W24:X24"/>
    <mergeCell ref="Y24:Z24"/>
    <mergeCell ref="C25:D25"/>
    <mergeCell ref="E25:F25"/>
    <mergeCell ref="G25:H25"/>
    <mergeCell ref="AE23:AI23"/>
    <mergeCell ref="AA23:AD23"/>
    <mergeCell ref="AE22:AI22"/>
    <mergeCell ref="Y21:Z21"/>
    <mergeCell ref="AE21:AI21"/>
    <mergeCell ref="AA21:AD21"/>
    <mergeCell ref="AA22:AD22"/>
    <mergeCell ref="Y22:Z22"/>
    <mergeCell ref="C24:D24"/>
    <mergeCell ref="E24:F24"/>
    <mergeCell ref="G24:H24"/>
    <mergeCell ref="C23:D23"/>
    <mergeCell ref="E23:F23"/>
    <mergeCell ref="G23:H23"/>
    <mergeCell ref="L24:M24"/>
    <mergeCell ref="U24:V24"/>
    <mergeCell ref="L23:M23"/>
    <mergeCell ref="U22:V22"/>
    <mergeCell ref="S24:T24"/>
    <mergeCell ref="N23:R23"/>
    <mergeCell ref="N24:R24"/>
    <mergeCell ref="N22:R22"/>
    <mergeCell ref="AE24:AI24"/>
    <mergeCell ref="S21:T21"/>
    <mergeCell ref="C22:D22"/>
    <mergeCell ref="E22:F22"/>
    <mergeCell ref="G22:H22"/>
    <mergeCell ref="Y23:Z23"/>
    <mergeCell ref="U23:V23"/>
    <mergeCell ref="W23:X23"/>
    <mergeCell ref="L22:M22"/>
    <mergeCell ref="J23:K23"/>
    <mergeCell ref="W22:X22"/>
    <mergeCell ref="S22:T22"/>
    <mergeCell ref="S23:T23"/>
    <mergeCell ref="AE20:AI20"/>
    <mergeCell ref="AA20:AD20"/>
    <mergeCell ref="W20:X20"/>
    <mergeCell ref="Y20:Z20"/>
    <mergeCell ref="N20:R20"/>
    <mergeCell ref="N21:R21"/>
    <mergeCell ref="E19:F19"/>
    <mergeCell ref="G20:H20"/>
    <mergeCell ref="C19:D19"/>
    <mergeCell ref="C21:D21"/>
    <mergeCell ref="E21:F21"/>
    <mergeCell ref="G21:H21"/>
    <mergeCell ref="G19:H19"/>
    <mergeCell ref="C20:D20"/>
    <mergeCell ref="E20:F20"/>
    <mergeCell ref="S20:T20"/>
    <mergeCell ref="U19:V19"/>
    <mergeCell ref="L21:M21"/>
    <mergeCell ref="N17:T18"/>
    <mergeCell ref="J12:M12"/>
    <mergeCell ref="V14:W14"/>
    <mergeCell ref="W19:X19"/>
    <mergeCell ref="N14:O14"/>
    <mergeCell ref="P14:Q14"/>
    <mergeCell ref="U21:V21"/>
    <mergeCell ref="W21:X21"/>
    <mergeCell ref="L20:M20"/>
    <mergeCell ref="U20:V20"/>
    <mergeCell ref="A13:I13"/>
    <mergeCell ref="R14:U14"/>
    <mergeCell ref="AE9:AF9"/>
    <mergeCell ref="V13:W13"/>
    <mergeCell ref="J13:M13"/>
    <mergeCell ref="R12:U12"/>
    <mergeCell ref="V12:W12"/>
    <mergeCell ref="A12:I12"/>
    <mergeCell ref="A10:I10"/>
    <mergeCell ref="J10:M10"/>
    <mergeCell ref="AB10:AC10"/>
    <mergeCell ref="Y11:AA11"/>
    <mergeCell ref="AB11:AC11"/>
    <mergeCell ref="Y12:AA12"/>
    <mergeCell ref="AB12:AC12"/>
    <mergeCell ref="AD14:AK14"/>
    <mergeCell ref="V9:W9"/>
    <mergeCell ref="Y9:Z9"/>
    <mergeCell ref="R11:U11"/>
    <mergeCell ref="Y10:AA10"/>
    <mergeCell ref="N12:O12"/>
    <mergeCell ref="P12:Q12"/>
    <mergeCell ref="N10:O10"/>
    <mergeCell ref="P10:Q10"/>
    <mergeCell ref="E9:H9"/>
    <mergeCell ref="V11:W11"/>
    <mergeCell ref="J11:M11"/>
    <mergeCell ref="N11:O11"/>
    <mergeCell ref="P11:Q11"/>
    <mergeCell ref="I9:L9"/>
    <mergeCell ref="P8:Q8"/>
    <mergeCell ref="R8:U8"/>
    <mergeCell ref="S7:V7"/>
    <mergeCell ref="V8:W8"/>
    <mergeCell ref="W7:AI7"/>
    <mergeCell ref="Y8:Z8"/>
    <mergeCell ref="AA8:AD8"/>
    <mergeCell ref="AE8:AF8"/>
    <mergeCell ref="A14:I14"/>
    <mergeCell ref="AH8:AI8"/>
    <mergeCell ref="E8:H8"/>
    <mergeCell ref="I8:L8"/>
    <mergeCell ref="M8:N8"/>
    <mergeCell ref="P13:Q13"/>
    <mergeCell ref="R13:U13"/>
    <mergeCell ref="N13:O13"/>
    <mergeCell ref="AH9:AI9"/>
    <mergeCell ref="J14:M14"/>
    <mergeCell ref="M9:N9"/>
    <mergeCell ref="P9:Q9"/>
    <mergeCell ref="A11:I11"/>
    <mergeCell ref="A8:D9"/>
    <mergeCell ref="AA9:AD9"/>
    <mergeCell ref="R9:U9"/>
    <mergeCell ref="A6:D6"/>
    <mergeCell ref="E6:R6"/>
    <mergeCell ref="W6:AI6"/>
    <mergeCell ref="S6:V6"/>
    <mergeCell ref="A5:D5"/>
    <mergeCell ref="E5:R5"/>
    <mergeCell ref="S5:V5"/>
    <mergeCell ref="W5:AI5"/>
    <mergeCell ref="A7:D7"/>
    <mergeCell ref="E7:R7"/>
    <mergeCell ref="AH1:AI1"/>
    <mergeCell ref="P2:R2"/>
    <mergeCell ref="T2:V2"/>
    <mergeCell ref="X2:Z2"/>
    <mergeCell ref="AB2:AD2"/>
    <mergeCell ref="A1:Z1"/>
    <mergeCell ref="AA1:AG1"/>
    <mergeCell ref="A2:N2"/>
    <mergeCell ref="S4:V4"/>
    <mergeCell ref="W4:AI4"/>
    <mergeCell ref="A3:D3"/>
    <mergeCell ref="E3:G3"/>
    <mergeCell ref="H3:J3"/>
    <mergeCell ref="L3:N3"/>
    <mergeCell ref="S3:V3"/>
    <mergeCell ref="W3:AI3"/>
    <mergeCell ref="A4:D4"/>
    <mergeCell ref="E4:R4"/>
    <mergeCell ref="AE63:AI63"/>
    <mergeCell ref="A15:I15"/>
    <mergeCell ref="J15:M15"/>
    <mergeCell ref="N15:O15"/>
    <mergeCell ref="P15:Q15"/>
    <mergeCell ref="R15:U15"/>
    <mergeCell ref="V15:W15"/>
    <mergeCell ref="Y15:AA15"/>
    <mergeCell ref="AB15:AC15"/>
    <mergeCell ref="C63:D63"/>
    <mergeCell ref="E63:F63"/>
    <mergeCell ref="G63:H63"/>
    <mergeCell ref="J63:K63"/>
    <mergeCell ref="L63:M63"/>
    <mergeCell ref="N63:R63"/>
    <mergeCell ref="C62:D62"/>
    <mergeCell ref="E62:F62"/>
    <mergeCell ref="G62:H62"/>
    <mergeCell ref="J62:K62"/>
    <mergeCell ref="L62:M62"/>
    <mergeCell ref="N62:R62"/>
    <mergeCell ref="J44:K44"/>
    <mergeCell ref="J38:K38"/>
    <mergeCell ref="J39:K39"/>
    <mergeCell ref="Y16:AA16"/>
    <mergeCell ref="AB16:AC16"/>
    <mergeCell ref="A16:I16"/>
    <mergeCell ref="J16:M16"/>
    <mergeCell ref="N16:O16"/>
    <mergeCell ref="P16:Q16"/>
    <mergeCell ref="R16:U16"/>
    <mergeCell ref="V16:W16"/>
    <mergeCell ref="AA63:AD63"/>
    <mergeCell ref="J34:K34"/>
    <mergeCell ref="J35:K35"/>
    <mergeCell ref="J42:K42"/>
    <mergeCell ref="J43:K43"/>
    <mergeCell ref="J40:K40"/>
    <mergeCell ref="J41:K41"/>
    <mergeCell ref="J36:K36"/>
    <mergeCell ref="J24:K24"/>
    <mergeCell ref="J25:K25"/>
    <mergeCell ref="J26:K26"/>
    <mergeCell ref="J27:K27"/>
    <mergeCell ref="J28:K28"/>
    <mergeCell ref="J29:K29"/>
    <mergeCell ref="J37:K37"/>
    <mergeCell ref="L19:M19"/>
  </mergeCells>
  <phoneticPr fontId="2"/>
  <conditionalFormatting sqref="A17:XFD65536 A14:AC16 AL14:IV16 A1:XFD13">
    <cfRule type="cellIs" dxfId="2" priority="3" stopIfTrue="1" operator="equal">
      <formula>0</formula>
    </cfRule>
  </conditionalFormatting>
  <conditionalFormatting sqref="AD14">
    <cfRule type="cellIs" dxfId="1" priority="1" stopIfTrue="1" operator="equal">
      <formula>0</formula>
    </cfRule>
  </conditionalFormatting>
  <pageMargins left="0.31496062992125984" right="0" top="0.39370078740157483" bottom="0.19685039370078741" header="0.51181102362204722" footer="0.51181102362204722"/>
  <pageSetup paperSize="9" scale="83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7"/>
  <sheetViews>
    <sheetView workbookViewId="0">
      <selection sqref="A1:Z1"/>
    </sheetView>
  </sheetViews>
  <sheetFormatPr defaultRowHeight="13.5"/>
  <cols>
    <col min="1" max="35" width="2.75" customWidth="1"/>
    <col min="36" max="37" width="10.625" style="1" customWidth="1"/>
    <col min="38" max="60" width="5.625" customWidth="1"/>
  </cols>
  <sheetData>
    <row r="1" spans="1:37" ht="30" customHeight="1">
      <c r="A1" s="202" t="str">
        <f>'A_登録（BL用30名）'!A1:AD1</f>
        <v>高円宮杯 JFA U-18サッカーリーグ2023 IFAリーグ　選手登録用紙　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18">
        <f>'A_登録（BL用30名）'!AA1:AG1</f>
        <v>45000</v>
      </c>
      <c r="AB1" s="218"/>
      <c r="AC1" s="218"/>
      <c r="AD1" s="218"/>
      <c r="AE1" s="218"/>
      <c r="AF1" s="218"/>
      <c r="AG1" s="218"/>
      <c r="AH1" s="217" t="s">
        <v>1</v>
      </c>
      <c r="AI1" s="217"/>
    </row>
    <row r="2" spans="1:37" s="1" customFormat="1" ht="24.95" customHeight="1">
      <c r="A2" s="139" t="s">
        <v>23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6"/>
      <c r="P2" s="137" t="s">
        <v>30</v>
      </c>
      <c r="Q2" s="137"/>
      <c r="R2" s="137"/>
      <c r="S2" s="5"/>
      <c r="T2" s="137" t="s">
        <v>31</v>
      </c>
      <c r="U2" s="137"/>
      <c r="V2" s="137"/>
      <c r="W2" s="5"/>
      <c r="X2" s="137" t="s">
        <v>39</v>
      </c>
      <c r="Y2" s="137"/>
      <c r="Z2" s="137"/>
      <c r="AA2" s="5"/>
      <c r="AB2" s="137" t="s">
        <v>40</v>
      </c>
      <c r="AC2" s="137"/>
      <c r="AD2" s="137"/>
      <c r="AE2" s="5" t="s">
        <v>41</v>
      </c>
      <c r="AF2" s="5" t="s">
        <v>42</v>
      </c>
      <c r="AG2" s="5" t="s">
        <v>43</v>
      </c>
      <c r="AH2" s="5" t="s">
        <v>44</v>
      </c>
      <c r="AI2" s="13" t="s">
        <v>45</v>
      </c>
      <c r="AJ2" s="61"/>
      <c r="AK2" s="62"/>
    </row>
    <row r="3" spans="1:37" ht="18" customHeight="1">
      <c r="A3" s="135" t="s">
        <v>2</v>
      </c>
      <c r="B3" s="129"/>
      <c r="C3" s="129"/>
      <c r="D3" s="129"/>
      <c r="E3" s="176" t="str">
        <f>'A_登録（BL用30名）'!E3:G3</f>
        <v>2023年</v>
      </c>
      <c r="F3" s="176"/>
      <c r="G3" s="176"/>
      <c r="H3" s="129"/>
      <c r="I3" s="129"/>
      <c r="J3" s="129"/>
      <c r="K3" s="3" t="s">
        <v>16</v>
      </c>
      <c r="L3" s="129"/>
      <c r="M3" s="129"/>
      <c r="N3" s="129"/>
      <c r="O3" s="3" t="s">
        <v>27</v>
      </c>
      <c r="P3" s="9" t="s">
        <v>28</v>
      </c>
      <c r="Q3" s="3"/>
      <c r="R3" s="4" t="s">
        <v>17</v>
      </c>
      <c r="S3" s="135" t="s">
        <v>13</v>
      </c>
      <c r="T3" s="129"/>
      <c r="U3" s="129"/>
      <c r="V3" s="136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49"/>
      <c r="AK3" s="50"/>
    </row>
    <row r="4" spans="1:37" ht="18" customHeight="1">
      <c r="A4" s="135" t="s">
        <v>3</v>
      </c>
      <c r="B4" s="129"/>
      <c r="C4" s="129"/>
      <c r="D4" s="136"/>
      <c r="E4" s="135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36"/>
      <c r="S4" s="135" t="s">
        <v>14</v>
      </c>
      <c r="T4" s="129"/>
      <c r="U4" s="129"/>
      <c r="V4" s="136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49"/>
      <c r="AK4" s="50"/>
    </row>
    <row r="5" spans="1:37" ht="15" customHeight="1">
      <c r="A5" s="135" t="s">
        <v>4</v>
      </c>
      <c r="B5" s="129"/>
      <c r="C5" s="129"/>
      <c r="D5" s="136"/>
      <c r="E5" s="135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36"/>
      <c r="S5" s="135" t="s">
        <v>72</v>
      </c>
      <c r="T5" s="129"/>
      <c r="U5" s="129"/>
      <c r="V5" s="136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49"/>
      <c r="AK5" s="50"/>
    </row>
    <row r="6" spans="1:37" ht="15" customHeight="1">
      <c r="A6" s="135" t="s">
        <v>70</v>
      </c>
      <c r="B6" s="129"/>
      <c r="C6" s="129"/>
      <c r="D6" s="136"/>
      <c r="E6" s="135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6"/>
      <c r="S6" s="135" t="s">
        <v>68</v>
      </c>
      <c r="T6" s="129"/>
      <c r="U6" s="129"/>
      <c r="V6" s="136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49"/>
      <c r="AK6" s="50"/>
    </row>
    <row r="7" spans="1:37" ht="15" customHeight="1">
      <c r="A7" s="135" t="s">
        <v>74</v>
      </c>
      <c r="B7" s="129"/>
      <c r="C7" s="129"/>
      <c r="D7" s="136"/>
      <c r="E7" s="135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36"/>
      <c r="S7" s="142"/>
      <c r="T7" s="143"/>
      <c r="U7" s="143"/>
      <c r="V7" s="144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49"/>
      <c r="AK7" s="50"/>
    </row>
    <row r="8" spans="1:37" ht="15" customHeight="1">
      <c r="A8" s="105" t="s">
        <v>5</v>
      </c>
      <c r="B8" s="107"/>
      <c r="C8" s="107"/>
      <c r="D8" s="154"/>
      <c r="E8" s="135" t="s">
        <v>21</v>
      </c>
      <c r="F8" s="129"/>
      <c r="G8" s="129"/>
      <c r="H8" s="136"/>
      <c r="I8" s="135" t="s">
        <v>10</v>
      </c>
      <c r="J8" s="129"/>
      <c r="K8" s="129"/>
      <c r="L8" s="136"/>
      <c r="M8" s="135"/>
      <c r="N8" s="129"/>
      <c r="O8" s="3" t="s">
        <v>15</v>
      </c>
      <c r="P8" s="129"/>
      <c r="Q8" s="136"/>
      <c r="R8" s="135" t="s">
        <v>11</v>
      </c>
      <c r="S8" s="129"/>
      <c r="T8" s="129"/>
      <c r="U8" s="136"/>
      <c r="V8" s="135"/>
      <c r="W8" s="129"/>
      <c r="X8" s="3" t="s">
        <v>15</v>
      </c>
      <c r="Y8" s="129"/>
      <c r="Z8" s="136"/>
      <c r="AA8" s="135" t="s">
        <v>12</v>
      </c>
      <c r="AB8" s="129"/>
      <c r="AC8" s="129"/>
      <c r="AD8" s="136"/>
      <c r="AE8" s="135"/>
      <c r="AF8" s="129"/>
      <c r="AG8" s="3" t="s">
        <v>15</v>
      </c>
      <c r="AH8" s="129"/>
      <c r="AI8" s="136"/>
      <c r="AJ8" s="49"/>
      <c r="AK8" s="50"/>
    </row>
    <row r="9" spans="1:37" ht="15" customHeight="1">
      <c r="A9" s="106"/>
      <c r="B9" s="126"/>
      <c r="C9" s="126"/>
      <c r="D9" s="127"/>
      <c r="E9" s="135" t="s">
        <v>22</v>
      </c>
      <c r="F9" s="129"/>
      <c r="G9" s="129"/>
      <c r="H9" s="136"/>
      <c r="I9" s="135" t="s">
        <v>10</v>
      </c>
      <c r="J9" s="129"/>
      <c r="K9" s="129"/>
      <c r="L9" s="136"/>
      <c r="M9" s="135"/>
      <c r="N9" s="129"/>
      <c r="O9" s="3" t="s">
        <v>15</v>
      </c>
      <c r="P9" s="129"/>
      <c r="Q9" s="136"/>
      <c r="R9" s="135" t="s">
        <v>11</v>
      </c>
      <c r="S9" s="129"/>
      <c r="T9" s="129"/>
      <c r="U9" s="136"/>
      <c r="V9" s="135"/>
      <c r="W9" s="129"/>
      <c r="X9" s="3" t="s">
        <v>15</v>
      </c>
      <c r="Y9" s="129"/>
      <c r="Z9" s="136"/>
      <c r="AA9" s="135" t="s">
        <v>12</v>
      </c>
      <c r="AB9" s="129"/>
      <c r="AC9" s="129"/>
      <c r="AD9" s="136"/>
      <c r="AE9" s="135"/>
      <c r="AF9" s="129"/>
      <c r="AG9" s="3" t="s">
        <v>15</v>
      </c>
      <c r="AH9" s="129"/>
      <c r="AI9" s="136"/>
      <c r="AJ9" s="49"/>
      <c r="AK9" s="50"/>
    </row>
    <row r="10" spans="1:37" s="11" customFormat="1" ht="15" customHeight="1">
      <c r="A10" s="180" t="s">
        <v>47</v>
      </c>
      <c r="B10" s="180"/>
      <c r="C10" s="180"/>
      <c r="D10" s="180"/>
      <c r="E10" s="180"/>
      <c r="F10" s="180"/>
      <c r="G10" s="180"/>
      <c r="H10" s="180"/>
      <c r="I10" s="180"/>
      <c r="J10" s="163">
        <f>'A_登録（BL用30名）'!J10:M10</f>
        <v>44998</v>
      </c>
      <c r="K10" s="164"/>
      <c r="L10" s="164"/>
      <c r="M10" s="164"/>
      <c r="N10" s="152" t="str">
        <f t="shared" ref="N10:N16" si="0">IF(J10="","",TEXT(J10,"(aaa)"))</f>
        <v>(月)</v>
      </c>
      <c r="O10" s="152"/>
      <c r="P10" s="152" t="s">
        <v>35</v>
      </c>
      <c r="Q10" s="152"/>
      <c r="R10" s="164">
        <f>'A_登録（BL用30名）'!R10:U10</f>
        <v>45000</v>
      </c>
      <c r="S10" s="164"/>
      <c r="T10" s="164"/>
      <c r="U10" s="164"/>
      <c r="V10" s="152" t="str">
        <f t="shared" ref="V10:V16" si="1">IF(R10="","",TEXT(R10,"(aaa)"))</f>
        <v>(水)</v>
      </c>
      <c r="W10" s="152"/>
      <c r="X10" s="72"/>
      <c r="Y10" s="165">
        <f>'A_登録（BL用30名）'!Y10:AA10</f>
        <v>0.75</v>
      </c>
      <c r="Z10" s="165"/>
      <c r="AA10" s="165"/>
      <c r="AB10" s="152" t="s">
        <v>36</v>
      </c>
      <c r="AC10" s="152"/>
      <c r="AD10" s="72" t="s">
        <v>56</v>
      </c>
      <c r="AE10" s="72" t="s">
        <v>58</v>
      </c>
      <c r="AF10" s="73"/>
      <c r="AG10" s="73"/>
      <c r="AH10" s="73"/>
      <c r="AI10" s="79" t="s">
        <v>57</v>
      </c>
      <c r="AJ10" s="63"/>
      <c r="AK10" s="64"/>
    </row>
    <row r="11" spans="1:37" s="11" customFormat="1" ht="15" customHeight="1">
      <c r="A11" s="153" t="s">
        <v>33</v>
      </c>
      <c r="B11" s="153"/>
      <c r="C11" s="153"/>
      <c r="D11" s="153"/>
      <c r="E11" s="153"/>
      <c r="F11" s="153"/>
      <c r="G11" s="153"/>
      <c r="H11" s="153"/>
      <c r="I11" s="153"/>
      <c r="J11" s="163">
        <f>'A_登録（BL用30名）'!J11:M11</f>
        <v>45019</v>
      </c>
      <c r="K11" s="164"/>
      <c r="L11" s="164"/>
      <c r="M11" s="164"/>
      <c r="N11" s="146" t="str">
        <f t="shared" si="0"/>
        <v>(月)</v>
      </c>
      <c r="O11" s="146"/>
      <c r="P11" s="146" t="s">
        <v>35</v>
      </c>
      <c r="Q11" s="146"/>
      <c r="R11" s="164">
        <f>'A_登録（BL用30名）'!R11:U11</f>
        <v>45026</v>
      </c>
      <c r="S11" s="164"/>
      <c r="T11" s="164"/>
      <c r="U11" s="164"/>
      <c r="V11" s="146" t="str">
        <f t="shared" si="1"/>
        <v>(月)</v>
      </c>
      <c r="W11" s="146"/>
      <c r="X11" s="72"/>
      <c r="Y11" s="165">
        <f>'A_登録（BL用30名）'!Y11:AA11</f>
        <v>0.75</v>
      </c>
      <c r="Z11" s="165"/>
      <c r="AA11" s="165"/>
      <c r="AB11" s="152" t="s">
        <v>36</v>
      </c>
      <c r="AC11" s="152"/>
      <c r="AD11" s="72" t="s">
        <v>56</v>
      </c>
      <c r="AE11" s="72" t="s">
        <v>59</v>
      </c>
      <c r="AF11" s="73"/>
      <c r="AG11" s="73"/>
      <c r="AH11" s="73"/>
      <c r="AI11" s="79" t="s">
        <v>57</v>
      </c>
      <c r="AJ11" s="63"/>
      <c r="AK11" s="64"/>
    </row>
    <row r="12" spans="1:37" s="16" customFormat="1" ht="15" customHeight="1">
      <c r="A12" s="153" t="s">
        <v>34</v>
      </c>
      <c r="B12" s="153"/>
      <c r="C12" s="153"/>
      <c r="D12" s="153"/>
      <c r="E12" s="153"/>
      <c r="F12" s="153"/>
      <c r="G12" s="153"/>
      <c r="H12" s="153"/>
      <c r="I12" s="153"/>
      <c r="J12" s="163">
        <f>'A_登録（BL用30名）'!J12:M12</f>
        <v>45040</v>
      </c>
      <c r="K12" s="164"/>
      <c r="L12" s="164"/>
      <c r="M12" s="164"/>
      <c r="N12" s="146" t="str">
        <f t="shared" si="0"/>
        <v>(月)</v>
      </c>
      <c r="O12" s="146"/>
      <c r="P12" s="146" t="s">
        <v>35</v>
      </c>
      <c r="Q12" s="146"/>
      <c r="R12" s="164">
        <f>'A_登録（BL用30名）'!R12:U12</f>
        <v>45042</v>
      </c>
      <c r="S12" s="164"/>
      <c r="T12" s="164"/>
      <c r="U12" s="164"/>
      <c r="V12" s="146" t="str">
        <f t="shared" si="1"/>
        <v>(水)</v>
      </c>
      <c r="W12" s="146"/>
      <c r="X12" s="76"/>
      <c r="Y12" s="165">
        <f>'A_登録（BL用30名）'!Y12:AA12</f>
        <v>0.75</v>
      </c>
      <c r="Z12" s="165"/>
      <c r="AA12" s="165"/>
      <c r="AB12" s="146" t="s">
        <v>36</v>
      </c>
      <c r="AC12" s="146"/>
      <c r="AD12" s="72"/>
      <c r="AE12" s="72"/>
      <c r="AF12" s="73"/>
      <c r="AG12" s="73"/>
      <c r="AH12" s="73"/>
      <c r="AI12" s="79"/>
      <c r="AJ12" s="65"/>
      <c r="AK12" s="66"/>
    </row>
    <row r="13" spans="1:37" s="11" customFormat="1" ht="15" customHeight="1">
      <c r="A13" s="177" t="s">
        <v>37</v>
      </c>
      <c r="B13" s="177"/>
      <c r="C13" s="177"/>
      <c r="D13" s="177"/>
      <c r="E13" s="177"/>
      <c r="F13" s="177"/>
      <c r="G13" s="177"/>
      <c r="H13" s="177"/>
      <c r="I13" s="177"/>
      <c r="J13" s="163">
        <f>'A_登録（BL用30名）'!J13:M13</f>
        <v>45096</v>
      </c>
      <c r="K13" s="164"/>
      <c r="L13" s="164"/>
      <c r="M13" s="164"/>
      <c r="N13" s="152" t="str">
        <f t="shared" si="0"/>
        <v>(月)</v>
      </c>
      <c r="O13" s="152"/>
      <c r="P13" s="152" t="s">
        <v>35</v>
      </c>
      <c r="Q13" s="152"/>
      <c r="R13" s="164">
        <f>'A_登録（BL用30名）'!R13:U13</f>
        <v>45098</v>
      </c>
      <c r="S13" s="164"/>
      <c r="T13" s="164"/>
      <c r="U13" s="164"/>
      <c r="V13" s="152" t="str">
        <f t="shared" si="1"/>
        <v>(水)</v>
      </c>
      <c r="W13" s="152"/>
      <c r="X13" s="72"/>
      <c r="Y13" s="165">
        <f>'A_登録（BL用30名）'!Y13:AA13</f>
        <v>0.75</v>
      </c>
      <c r="Z13" s="165"/>
      <c r="AA13" s="165"/>
      <c r="AB13" s="152" t="s">
        <v>36</v>
      </c>
      <c r="AC13" s="152"/>
      <c r="AD13" s="72"/>
      <c r="AE13" s="72"/>
      <c r="AF13" s="73"/>
      <c r="AG13" s="73"/>
      <c r="AH13" s="73"/>
      <c r="AI13" s="79"/>
      <c r="AJ13" s="63"/>
      <c r="AK13" s="64"/>
    </row>
    <row r="14" spans="1:37" s="11" customFormat="1" ht="15" customHeight="1">
      <c r="A14" s="168" t="s">
        <v>38</v>
      </c>
      <c r="B14" s="168"/>
      <c r="C14" s="168"/>
      <c r="D14" s="168"/>
      <c r="E14" s="168"/>
      <c r="F14" s="168"/>
      <c r="G14" s="168"/>
      <c r="H14" s="168"/>
      <c r="I14" s="168"/>
      <c r="J14" s="169">
        <f>'A_登録（BL用30名）'!J14:M14</f>
        <v>45166</v>
      </c>
      <c r="K14" s="155"/>
      <c r="L14" s="155"/>
      <c r="M14" s="155"/>
      <c r="N14" s="129" t="str">
        <f t="shared" si="0"/>
        <v>(月)</v>
      </c>
      <c r="O14" s="129"/>
      <c r="P14" s="129" t="s">
        <v>35</v>
      </c>
      <c r="Q14" s="129"/>
      <c r="R14" s="155">
        <f>'A_登録（BL用30名）'!R14:U14</f>
        <v>45168</v>
      </c>
      <c r="S14" s="155"/>
      <c r="T14" s="155"/>
      <c r="U14" s="155"/>
      <c r="V14" s="129" t="str">
        <f t="shared" si="1"/>
        <v>(水)</v>
      </c>
      <c r="W14" s="129"/>
      <c r="X14" s="12"/>
      <c r="Y14" s="141">
        <f>'A_登録（BL用30名）'!Y14:AA14</f>
        <v>0.75</v>
      </c>
      <c r="Z14" s="141"/>
      <c r="AA14" s="141"/>
      <c r="AB14" s="129" t="s">
        <v>36</v>
      </c>
      <c r="AC14" s="129"/>
      <c r="AD14" s="172" t="s">
        <v>83</v>
      </c>
      <c r="AE14" s="172"/>
      <c r="AF14" s="172"/>
      <c r="AG14" s="172"/>
      <c r="AH14" s="172"/>
      <c r="AI14" s="172"/>
      <c r="AJ14" s="172"/>
      <c r="AK14" s="173"/>
    </row>
    <row r="15" spans="1:37" s="11" customFormat="1" ht="15" customHeight="1">
      <c r="A15" s="111" t="s">
        <v>54</v>
      </c>
      <c r="B15" s="111"/>
      <c r="C15" s="111"/>
      <c r="D15" s="111"/>
      <c r="E15" s="111"/>
      <c r="F15" s="111"/>
      <c r="G15" s="111"/>
      <c r="H15" s="111"/>
      <c r="I15" s="111"/>
      <c r="J15" s="112">
        <f>'A_登録（BL用30名）'!J15:M15</f>
        <v>45243</v>
      </c>
      <c r="K15" s="113"/>
      <c r="L15" s="113"/>
      <c r="M15" s="113"/>
      <c r="N15" s="114" t="str">
        <f t="shared" si="0"/>
        <v>(月)</v>
      </c>
      <c r="O15" s="114"/>
      <c r="P15" s="114" t="s">
        <v>35</v>
      </c>
      <c r="Q15" s="114"/>
      <c r="R15" s="113">
        <f>'A_登録（BL用30名）'!R15:U15</f>
        <v>45245</v>
      </c>
      <c r="S15" s="113"/>
      <c r="T15" s="113"/>
      <c r="U15" s="113"/>
      <c r="V15" s="114" t="str">
        <f t="shared" si="1"/>
        <v>(水)</v>
      </c>
      <c r="W15" s="114"/>
      <c r="X15" s="100"/>
      <c r="Y15" s="145">
        <f>'A_登録（BL用30名）'!Y15:AA15</f>
        <v>0.75</v>
      </c>
      <c r="Z15" s="145"/>
      <c r="AA15" s="145"/>
      <c r="AB15" s="114" t="s">
        <v>36</v>
      </c>
      <c r="AC15" s="114"/>
      <c r="AD15" s="86"/>
      <c r="AE15" s="86"/>
      <c r="AF15" s="86"/>
      <c r="AG15" s="86"/>
      <c r="AH15" s="86"/>
      <c r="AI15" s="86"/>
      <c r="AJ15" s="86"/>
      <c r="AK15" s="87"/>
    </row>
    <row r="16" spans="1:37" s="11" customFormat="1" ht="15" customHeight="1">
      <c r="A16" s="170" t="s">
        <v>55</v>
      </c>
      <c r="B16" s="170"/>
      <c r="C16" s="170"/>
      <c r="D16" s="170"/>
      <c r="E16" s="170"/>
      <c r="F16" s="170"/>
      <c r="G16" s="170"/>
      <c r="H16" s="170"/>
      <c r="I16" s="170"/>
      <c r="J16" s="171">
        <f>'A_登録（BL用30名）'!J16:M16</f>
        <v>0</v>
      </c>
      <c r="K16" s="130"/>
      <c r="L16" s="130"/>
      <c r="M16" s="130"/>
      <c r="N16" s="123" t="str">
        <f t="shared" si="0"/>
        <v>(土)</v>
      </c>
      <c r="O16" s="123"/>
      <c r="P16" s="123" t="s">
        <v>35</v>
      </c>
      <c r="Q16" s="123"/>
      <c r="R16" s="130">
        <f>'A_登録（BL用30名）'!R16:U16</f>
        <v>0</v>
      </c>
      <c r="S16" s="130"/>
      <c r="T16" s="130"/>
      <c r="U16" s="130"/>
      <c r="V16" s="123" t="str">
        <f t="shared" si="1"/>
        <v>(土)</v>
      </c>
      <c r="W16" s="123"/>
      <c r="X16" s="92"/>
      <c r="Y16" s="156">
        <f>'A_登録（BL用30名）'!Y16:AA16</f>
        <v>0</v>
      </c>
      <c r="Z16" s="156"/>
      <c r="AA16" s="156"/>
      <c r="AB16" s="123" t="s">
        <v>36</v>
      </c>
      <c r="AC16" s="123"/>
      <c r="AD16" s="84"/>
      <c r="AE16" s="84"/>
      <c r="AF16" s="84"/>
      <c r="AG16" s="84"/>
      <c r="AH16" s="84"/>
      <c r="AI16" s="84"/>
      <c r="AJ16" s="84"/>
      <c r="AK16" s="85"/>
    </row>
    <row r="17" spans="1:37" s="2" customFormat="1" ht="13.5" customHeight="1">
      <c r="A17" s="166"/>
      <c r="B17" s="154" t="s">
        <v>49</v>
      </c>
      <c r="C17" s="105" t="s">
        <v>7</v>
      </c>
      <c r="D17" s="154"/>
      <c r="E17" s="105" t="s">
        <v>8</v>
      </c>
      <c r="F17" s="154"/>
      <c r="G17" s="105" t="s">
        <v>19</v>
      </c>
      <c r="H17" s="107"/>
      <c r="I17" s="107"/>
      <c r="J17" s="107"/>
      <c r="K17" s="154"/>
      <c r="L17" s="105" t="s">
        <v>20</v>
      </c>
      <c r="M17" s="154"/>
      <c r="N17" s="105" t="s">
        <v>9</v>
      </c>
      <c r="O17" s="107"/>
      <c r="P17" s="107"/>
      <c r="Q17" s="107"/>
      <c r="R17" s="107"/>
      <c r="S17" s="107"/>
      <c r="T17" s="154"/>
      <c r="U17" s="105" t="s">
        <v>0</v>
      </c>
      <c r="V17" s="154"/>
      <c r="W17" s="105" t="s">
        <v>25</v>
      </c>
      <c r="X17" s="154"/>
      <c r="Y17" s="105" t="s">
        <v>26</v>
      </c>
      <c r="Z17" s="154"/>
      <c r="AA17" s="105" t="s">
        <v>24</v>
      </c>
      <c r="AB17" s="107"/>
      <c r="AC17" s="107"/>
      <c r="AD17" s="154"/>
      <c r="AE17" s="105" t="s">
        <v>18</v>
      </c>
      <c r="AF17" s="107"/>
      <c r="AG17" s="107"/>
      <c r="AH17" s="107"/>
      <c r="AI17" s="154"/>
      <c r="AJ17" s="27" t="s">
        <v>60</v>
      </c>
      <c r="AK17" s="27" t="s">
        <v>64</v>
      </c>
    </row>
    <row r="18" spans="1:37" s="2" customFormat="1" ht="13.5" customHeight="1">
      <c r="A18" s="167"/>
      <c r="B18" s="127"/>
      <c r="C18" s="106"/>
      <c r="D18" s="127"/>
      <c r="E18" s="106"/>
      <c r="F18" s="127"/>
      <c r="G18" s="178" t="str">
        <f>ﾁｰﾑﾃﾞｰﾀ入力!C8</f>
        <v>ﾁｰﾑ</v>
      </c>
      <c r="H18" s="179"/>
      <c r="I18" s="15" t="s">
        <v>15</v>
      </c>
      <c r="J18" s="179" t="str">
        <f>ﾁｰﾑﾃﾞｰﾀ入力!E8</f>
        <v>個人</v>
      </c>
      <c r="K18" s="181"/>
      <c r="L18" s="106"/>
      <c r="M18" s="127"/>
      <c r="N18" s="106"/>
      <c r="O18" s="126"/>
      <c r="P18" s="126"/>
      <c r="Q18" s="126"/>
      <c r="R18" s="126"/>
      <c r="S18" s="126"/>
      <c r="T18" s="127"/>
      <c r="U18" s="106"/>
      <c r="V18" s="127"/>
      <c r="W18" s="106"/>
      <c r="X18" s="127"/>
      <c r="Y18" s="106"/>
      <c r="Z18" s="127"/>
      <c r="AA18" s="106"/>
      <c r="AB18" s="126"/>
      <c r="AC18" s="126"/>
      <c r="AD18" s="127"/>
      <c r="AE18" s="106"/>
      <c r="AF18" s="126"/>
      <c r="AG18" s="126"/>
      <c r="AH18" s="126"/>
      <c r="AI18" s="127"/>
      <c r="AJ18" s="28" t="s">
        <v>61</v>
      </c>
      <c r="AK18" s="28" t="s">
        <v>62</v>
      </c>
    </row>
    <row r="19" spans="1:37" ht="15.95" customHeight="1">
      <c r="A19" s="18">
        <v>1</v>
      </c>
      <c r="B19" s="95"/>
      <c r="C19" s="115"/>
      <c r="D19" s="117"/>
      <c r="E19" s="115"/>
      <c r="F19" s="116"/>
      <c r="G19" s="115" t="e">
        <f>VLOOKUP(B19,ﾁｰﾑﾃﾞｰﾀ入力!$B$9:$M$208,2)</f>
        <v>#N/A</v>
      </c>
      <c r="H19" s="117"/>
      <c r="I19" s="14" t="s">
        <v>15</v>
      </c>
      <c r="J19" s="117" t="e">
        <f>VLOOKUP(B19,ﾁｰﾑﾃﾞｰﾀ入力!$B$9:$M$208,4)</f>
        <v>#N/A</v>
      </c>
      <c r="K19" s="116"/>
      <c r="L19" s="115" t="e">
        <f>VLOOKUP(B19,ﾁｰﾑﾃﾞｰﾀ入力!$B$9:$M$208,5)</f>
        <v>#N/A</v>
      </c>
      <c r="M19" s="116"/>
      <c r="N19" s="115" t="e">
        <f>VLOOKUP(B19,ﾁｰﾑﾃﾞｰﾀ入力!$B$9:$M$208,6)</f>
        <v>#N/A</v>
      </c>
      <c r="O19" s="117"/>
      <c r="P19" s="117"/>
      <c r="Q19" s="117"/>
      <c r="R19" s="117"/>
      <c r="S19" s="248"/>
      <c r="T19" s="249"/>
      <c r="U19" s="121" t="e">
        <f>VLOOKUP(B19,ﾁｰﾑﾃﾞｰﾀ入力!$B$9:$M$208,8)</f>
        <v>#N/A</v>
      </c>
      <c r="V19" s="122"/>
      <c r="W19" s="121" t="e">
        <f>VLOOKUP(B19,ﾁｰﾑﾃﾞｰﾀ入力!$B$9:$M$208,9)</f>
        <v>#N/A</v>
      </c>
      <c r="X19" s="122"/>
      <c r="Y19" s="121" t="e">
        <f>VLOOKUP(B19,ﾁｰﾑﾃﾞｰﾀ入力!$B$9:$M$208,10)</f>
        <v>#N/A</v>
      </c>
      <c r="Z19" s="122"/>
      <c r="AA19" s="118" t="e">
        <f>VLOOKUP(B19,ﾁｰﾑﾃﾞｰﾀ入力!$B$9:$M$208,11)</f>
        <v>#N/A</v>
      </c>
      <c r="AB19" s="119"/>
      <c r="AC19" s="119"/>
      <c r="AD19" s="120"/>
      <c r="AE19" s="121" t="e">
        <f>VLOOKUP(B19,ﾁｰﾑﾃﾞｰﾀ入力!$B$9:$M$208,12)</f>
        <v>#N/A</v>
      </c>
      <c r="AF19" s="247"/>
      <c r="AG19" s="247"/>
      <c r="AH19" s="247"/>
      <c r="AI19" s="122"/>
      <c r="AJ19" s="59" t="e">
        <f>VLOOKUP(B19,ﾁｰﾑﾃﾞｰﾀ入力!$B$9:$O$208,13)</f>
        <v>#N/A</v>
      </c>
      <c r="AK19" s="60" t="e">
        <f>VLOOKUP(B19,ﾁｰﾑﾃﾞｰﾀ入力!$B$9:$O$208,14)</f>
        <v>#N/A</v>
      </c>
    </row>
    <row r="20" spans="1:37" ht="15.95" customHeight="1">
      <c r="A20" s="18">
        <v>2</v>
      </c>
      <c r="B20" s="95"/>
      <c r="C20" s="115"/>
      <c r="D20" s="117"/>
      <c r="E20" s="115"/>
      <c r="F20" s="116"/>
      <c r="G20" s="115" t="e">
        <f>VLOOKUP(B20,ﾁｰﾑﾃﾞｰﾀ入力!$B$9:$M$208,2)</f>
        <v>#N/A</v>
      </c>
      <c r="H20" s="117"/>
      <c r="I20" s="14" t="s">
        <v>15</v>
      </c>
      <c r="J20" s="117" t="e">
        <f>VLOOKUP(B20,ﾁｰﾑﾃﾞｰﾀ入力!$B$9:$M$208,4)</f>
        <v>#N/A</v>
      </c>
      <c r="K20" s="116"/>
      <c r="L20" s="115" t="e">
        <f>VLOOKUP(B20,ﾁｰﾑﾃﾞｰﾀ入力!$B$9:$M$208,5)</f>
        <v>#N/A</v>
      </c>
      <c r="M20" s="116"/>
      <c r="N20" s="115" t="e">
        <f>VLOOKUP(B20,ﾁｰﾑﾃﾞｰﾀ入力!$B$9:$M$208,6)</f>
        <v>#N/A</v>
      </c>
      <c r="O20" s="117"/>
      <c r="P20" s="117"/>
      <c r="Q20" s="117"/>
      <c r="R20" s="117"/>
      <c r="S20" s="248"/>
      <c r="T20" s="249"/>
      <c r="U20" s="121" t="e">
        <f>VLOOKUP(B20,ﾁｰﾑﾃﾞｰﾀ入力!$B$9:$M$208,8)</f>
        <v>#N/A</v>
      </c>
      <c r="V20" s="122"/>
      <c r="W20" s="121" t="e">
        <f>VLOOKUP(B20,ﾁｰﾑﾃﾞｰﾀ入力!$B$9:$M$208,9)</f>
        <v>#N/A</v>
      </c>
      <c r="X20" s="122"/>
      <c r="Y20" s="121" t="e">
        <f>VLOOKUP(B20,ﾁｰﾑﾃﾞｰﾀ入力!$B$9:$M$208,10)</f>
        <v>#N/A</v>
      </c>
      <c r="Z20" s="122"/>
      <c r="AA20" s="118" t="e">
        <f>VLOOKUP(B20,ﾁｰﾑﾃﾞｰﾀ入力!$B$9:$M$208,11)</f>
        <v>#N/A</v>
      </c>
      <c r="AB20" s="119"/>
      <c r="AC20" s="119"/>
      <c r="AD20" s="120"/>
      <c r="AE20" s="121" t="e">
        <f>VLOOKUP(B20,ﾁｰﾑﾃﾞｰﾀ入力!$B$9:$M$208,12)</f>
        <v>#N/A</v>
      </c>
      <c r="AF20" s="247"/>
      <c r="AG20" s="247"/>
      <c r="AH20" s="247"/>
      <c r="AI20" s="122"/>
      <c r="AJ20" s="59" t="e">
        <f>VLOOKUP(B20,ﾁｰﾑﾃﾞｰﾀ入力!$B$9:$O$208,13)</f>
        <v>#N/A</v>
      </c>
      <c r="AK20" s="60" t="e">
        <f>VLOOKUP(B20,ﾁｰﾑﾃﾞｰﾀ入力!$B$9:$O$208,14)</f>
        <v>#N/A</v>
      </c>
    </row>
    <row r="21" spans="1:37" ht="15.95" customHeight="1">
      <c r="A21" s="18">
        <v>3</v>
      </c>
      <c r="B21" s="95"/>
      <c r="C21" s="115"/>
      <c r="D21" s="117"/>
      <c r="E21" s="115"/>
      <c r="F21" s="116"/>
      <c r="G21" s="115" t="e">
        <f>VLOOKUP(B21,ﾁｰﾑﾃﾞｰﾀ入力!$B$9:$M$208,2)</f>
        <v>#N/A</v>
      </c>
      <c r="H21" s="117"/>
      <c r="I21" s="14" t="s">
        <v>15</v>
      </c>
      <c r="J21" s="117" t="e">
        <f>VLOOKUP(B21,ﾁｰﾑﾃﾞｰﾀ入力!$B$9:$M$208,4)</f>
        <v>#N/A</v>
      </c>
      <c r="K21" s="116"/>
      <c r="L21" s="115" t="e">
        <f>VLOOKUP(B21,ﾁｰﾑﾃﾞｰﾀ入力!$B$9:$M$208,5)</f>
        <v>#N/A</v>
      </c>
      <c r="M21" s="116"/>
      <c r="N21" s="115" t="e">
        <f>VLOOKUP(B21,ﾁｰﾑﾃﾞｰﾀ入力!$B$9:$M$208,6)</f>
        <v>#N/A</v>
      </c>
      <c r="O21" s="117"/>
      <c r="P21" s="117"/>
      <c r="Q21" s="117"/>
      <c r="R21" s="117"/>
      <c r="S21" s="248"/>
      <c r="T21" s="249"/>
      <c r="U21" s="121" t="e">
        <f>VLOOKUP(B21,ﾁｰﾑﾃﾞｰﾀ入力!$B$9:$M$208,8)</f>
        <v>#N/A</v>
      </c>
      <c r="V21" s="122"/>
      <c r="W21" s="121" t="e">
        <f>VLOOKUP(B21,ﾁｰﾑﾃﾞｰﾀ入力!$B$9:$M$208,9)</f>
        <v>#N/A</v>
      </c>
      <c r="X21" s="122"/>
      <c r="Y21" s="121" t="e">
        <f>VLOOKUP(B21,ﾁｰﾑﾃﾞｰﾀ入力!$B$9:$M$208,10)</f>
        <v>#N/A</v>
      </c>
      <c r="Z21" s="122"/>
      <c r="AA21" s="118" t="e">
        <f>VLOOKUP(B21,ﾁｰﾑﾃﾞｰﾀ入力!$B$9:$M$208,11)</f>
        <v>#N/A</v>
      </c>
      <c r="AB21" s="119"/>
      <c r="AC21" s="119"/>
      <c r="AD21" s="120"/>
      <c r="AE21" s="121" t="e">
        <f>VLOOKUP(B21,ﾁｰﾑﾃﾞｰﾀ入力!$B$9:$M$208,12)</f>
        <v>#N/A</v>
      </c>
      <c r="AF21" s="247"/>
      <c r="AG21" s="247"/>
      <c r="AH21" s="247"/>
      <c r="AI21" s="122"/>
      <c r="AJ21" s="59" t="e">
        <f>VLOOKUP(B21,ﾁｰﾑﾃﾞｰﾀ入力!$B$9:$O$208,13)</f>
        <v>#N/A</v>
      </c>
      <c r="AK21" s="60" t="e">
        <f>VLOOKUP(B21,ﾁｰﾑﾃﾞｰﾀ入力!$B$9:$O$208,14)</f>
        <v>#N/A</v>
      </c>
    </row>
    <row r="22" spans="1:37" ht="15.95" customHeight="1">
      <c r="A22" s="18">
        <v>4</v>
      </c>
      <c r="B22" s="95"/>
      <c r="C22" s="115"/>
      <c r="D22" s="117"/>
      <c r="E22" s="115"/>
      <c r="F22" s="116"/>
      <c r="G22" s="115" t="e">
        <f>VLOOKUP(B22,ﾁｰﾑﾃﾞｰﾀ入力!$B$9:$M$208,2)</f>
        <v>#N/A</v>
      </c>
      <c r="H22" s="117"/>
      <c r="I22" s="14" t="s">
        <v>15</v>
      </c>
      <c r="J22" s="117" t="e">
        <f>VLOOKUP(B22,ﾁｰﾑﾃﾞｰﾀ入力!$B$9:$M$208,4)</f>
        <v>#N/A</v>
      </c>
      <c r="K22" s="116"/>
      <c r="L22" s="115" t="e">
        <f>VLOOKUP(B22,ﾁｰﾑﾃﾞｰﾀ入力!$B$9:$M$208,5)</f>
        <v>#N/A</v>
      </c>
      <c r="M22" s="116"/>
      <c r="N22" s="115" t="e">
        <f>VLOOKUP(B22,ﾁｰﾑﾃﾞｰﾀ入力!$B$9:$M$208,6)</f>
        <v>#N/A</v>
      </c>
      <c r="O22" s="117"/>
      <c r="P22" s="117"/>
      <c r="Q22" s="117"/>
      <c r="R22" s="117"/>
      <c r="S22" s="248"/>
      <c r="T22" s="249"/>
      <c r="U22" s="121" t="e">
        <f>VLOOKUP(B22,ﾁｰﾑﾃﾞｰﾀ入力!$B$9:$M$208,8)</f>
        <v>#N/A</v>
      </c>
      <c r="V22" s="122"/>
      <c r="W22" s="121" t="e">
        <f>VLOOKUP(B22,ﾁｰﾑﾃﾞｰﾀ入力!$B$9:$M$208,9)</f>
        <v>#N/A</v>
      </c>
      <c r="X22" s="122"/>
      <c r="Y22" s="121" t="e">
        <f>VLOOKUP(B22,ﾁｰﾑﾃﾞｰﾀ入力!$B$9:$M$208,10)</f>
        <v>#N/A</v>
      </c>
      <c r="Z22" s="122"/>
      <c r="AA22" s="118" t="e">
        <f>VLOOKUP(B22,ﾁｰﾑﾃﾞｰﾀ入力!$B$9:$M$208,11)</f>
        <v>#N/A</v>
      </c>
      <c r="AB22" s="119"/>
      <c r="AC22" s="119"/>
      <c r="AD22" s="120"/>
      <c r="AE22" s="121" t="e">
        <f>VLOOKUP(B22,ﾁｰﾑﾃﾞｰﾀ入力!$B$9:$M$208,12)</f>
        <v>#N/A</v>
      </c>
      <c r="AF22" s="247"/>
      <c r="AG22" s="247"/>
      <c r="AH22" s="247"/>
      <c r="AI22" s="122"/>
      <c r="AJ22" s="59" t="e">
        <f>VLOOKUP(B22,ﾁｰﾑﾃﾞｰﾀ入力!$B$9:$O$208,13)</f>
        <v>#N/A</v>
      </c>
      <c r="AK22" s="60" t="e">
        <f>VLOOKUP(B22,ﾁｰﾑﾃﾞｰﾀ入力!$B$9:$O$208,14)</f>
        <v>#N/A</v>
      </c>
    </row>
    <row r="23" spans="1:37" ht="15.95" customHeight="1">
      <c r="A23" s="18">
        <v>5</v>
      </c>
      <c r="B23" s="95"/>
      <c r="C23" s="115"/>
      <c r="D23" s="117"/>
      <c r="E23" s="115"/>
      <c r="F23" s="116"/>
      <c r="G23" s="115" t="e">
        <f>VLOOKUP(B23,ﾁｰﾑﾃﾞｰﾀ入力!$B$9:$M$208,2)</f>
        <v>#N/A</v>
      </c>
      <c r="H23" s="117"/>
      <c r="I23" s="14" t="s">
        <v>15</v>
      </c>
      <c r="J23" s="117" t="e">
        <f>VLOOKUP(B23,ﾁｰﾑﾃﾞｰﾀ入力!$B$9:$M$208,4)</f>
        <v>#N/A</v>
      </c>
      <c r="K23" s="116"/>
      <c r="L23" s="115" t="e">
        <f>VLOOKUP(B23,ﾁｰﾑﾃﾞｰﾀ入力!$B$9:$M$208,5)</f>
        <v>#N/A</v>
      </c>
      <c r="M23" s="116"/>
      <c r="N23" s="115" t="e">
        <f>VLOOKUP(B23,ﾁｰﾑﾃﾞｰﾀ入力!$B$9:$M$208,6)</f>
        <v>#N/A</v>
      </c>
      <c r="O23" s="117"/>
      <c r="P23" s="117"/>
      <c r="Q23" s="117"/>
      <c r="R23" s="117"/>
      <c r="S23" s="248"/>
      <c r="T23" s="249"/>
      <c r="U23" s="121" t="e">
        <f>VLOOKUP(B23,ﾁｰﾑﾃﾞｰﾀ入力!$B$9:$M$208,8)</f>
        <v>#N/A</v>
      </c>
      <c r="V23" s="122"/>
      <c r="W23" s="121" t="e">
        <f>VLOOKUP(B23,ﾁｰﾑﾃﾞｰﾀ入力!$B$9:$M$208,9)</f>
        <v>#N/A</v>
      </c>
      <c r="X23" s="122"/>
      <c r="Y23" s="121" t="e">
        <f>VLOOKUP(B23,ﾁｰﾑﾃﾞｰﾀ入力!$B$9:$M$208,10)</f>
        <v>#N/A</v>
      </c>
      <c r="Z23" s="122"/>
      <c r="AA23" s="118" t="e">
        <f>VLOOKUP(B23,ﾁｰﾑﾃﾞｰﾀ入力!$B$9:$M$208,11)</f>
        <v>#N/A</v>
      </c>
      <c r="AB23" s="119"/>
      <c r="AC23" s="119"/>
      <c r="AD23" s="120"/>
      <c r="AE23" s="121" t="e">
        <f>VLOOKUP(B23,ﾁｰﾑﾃﾞｰﾀ入力!$B$9:$M$208,12)</f>
        <v>#N/A</v>
      </c>
      <c r="AF23" s="247"/>
      <c r="AG23" s="247"/>
      <c r="AH23" s="247"/>
      <c r="AI23" s="122"/>
      <c r="AJ23" s="59" t="e">
        <f>VLOOKUP(B23,ﾁｰﾑﾃﾞｰﾀ入力!$B$9:$O$208,13)</f>
        <v>#N/A</v>
      </c>
      <c r="AK23" s="60" t="e">
        <f>VLOOKUP(B23,ﾁｰﾑﾃﾞｰﾀ入力!$B$9:$O$208,14)</f>
        <v>#N/A</v>
      </c>
    </row>
    <row r="24" spans="1:37" ht="15.95" customHeight="1">
      <c r="A24" s="18">
        <v>6</v>
      </c>
      <c r="B24" s="95"/>
      <c r="C24" s="115"/>
      <c r="D24" s="117"/>
      <c r="E24" s="115"/>
      <c r="F24" s="116"/>
      <c r="G24" s="115" t="e">
        <f>VLOOKUP(B24,ﾁｰﾑﾃﾞｰﾀ入力!$B$9:$M$208,2)</f>
        <v>#N/A</v>
      </c>
      <c r="H24" s="117"/>
      <c r="I24" s="14" t="s">
        <v>15</v>
      </c>
      <c r="J24" s="117" t="e">
        <f>VLOOKUP(B24,ﾁｰﾑﾃﾞｰﾀ入力!$B$9:$M$208,4)</f>
        <v>#N/A</v>
      </c>
      <c r="K24" s="116"/>
      <c r="L24" s="115" t="e">
        <f>VLOOKUP(B24,ﾁｰﾑﾃﾞｰﾀ入力!$B$9:$M$208,5)</f>
        <v>#N/A</v>
      </c>
      <c r="M24" s="116"/>
      <c r="N24" s="115" t="e">
        <f>VLOOKUP(B24,ﾁｰﾑﾃﾞｰﾀ入力!$B$9:$M$208,6)</f>
        <v>#N/A</v>
      </c>
      <c r="O24" s="117"/>
      <c r="P24" s="117"/>
      <c r="Q24" s="117"/>
      <c r="R24" s="117"/>
      <c r="S24" s="248"/>
      <c r="T24" s="249"/>
      <c r="U24" s="121" t="e">
        <f>VLOOKUP(B24,ﾁｰﾑﾃﾞｰﾀ入力!$B$9:$M$208,8)</f>
        <v>#N/A</v>
      </c>
      <c r="V24" s="122"/>
      <c r="W24" s="121" t="e">
        <f>VLOOKUP(B24,ﾁｰﾑﾃﾞｰﾀ入力!$B$9:$M$208,9)</f>
        <v>#N/A</v>
      </c>
      <c r="X24" s="122"/>
      <c r="Y24" s="121" t="e">
        <f>VLOOKUP(B24,ﾁｰﾑﾃﾞｰﾀ入力!$B$9:$M$208,10)</f>
        <v>#N/A</v>
      </c>
      <c r="Z24" s="122"/>
      <c r="AA24" s="118" t="e">
        <f>VLOOKUP(B24,ﾁｰﾑﾃﾞｰﾀ入力!$B$9:$M$208,11)</f>
        <v>#N/A</v>
      </c>
      <c r="AB24" s="119"/>
      <c r="AC24" s="119"/>
      <c r="AD24" s="120"/>
      <c r="AE24" s="121" t="e">
        <f>VLOOKUP(B24,ﾁｰﾑﾃﾞｰﾀ入力!$B$9:$M$208,12)</f>
        <v>#N/A</v>
      </c>
      <c r="AF24" s="247"/>
      <c r="AG24" s="247"/>
      <c r="AH24" s="247"/>
      <c r="AI24" s="122"/>
      <c r="AJ24" s="59" t="e">
        <f>VLOOKUP(B24,ﾁｰﾑﾃﾞｰﾀ入力!$B$9:$O$208,13)</f>
        <v>#N/A</v>
      </c>
      <c r="AK24" s="60" t="e">
        <f>VLOOKUP(B24,ﾁｰﾑﾃﾞｰﾀ入力!$B$9:$O$208,14)</f>
        <v>#N/A</v>
      </c>
    </row>
    <row r="25" spans="1:37" ht="15.95" customHeight="1">
      <c r="A25" s="18">
        <v>7</v>
      </c>
      <c r="B25" s="95"/>
      <c r="C25" s="115"/>
      <c r="D25" s="117"/>
      <c r="E25" s="115"/>
      <c r="F25" s="116"/>
      <c r="G25" s="115" t="e">
        <f>VLOOKUP(B25,ﾁｰﾑﾃﾞｰﾀ入力!$B$9:$M$208,2)</f>
        <v>#N/A</v>
      </c>
      <c r="H25" s="117"/>
      <c r="I25" s="14" t="s">
        <v>15</v>
      </c>
      <c r="J25" s="117" t="e">
        <f>VLOOKUP(B25,ﾁｰﾑﾃﾞｰﾀ入力!$B$9:$M$208,4)</f>
        <v>#N/A</v>
      </c>
      <c r="K25" s="116"/>
      <c r="L25" s="115" t="e">
        <f>VLOOKUP(B25,ﾁｰﾑﾃﾞｰﾀ入力!$B$9:$M$208,5)</f>
        <v>#N/A</v>
      </c>
      <c r="M25" s="116"/>
      <c r="N25" s="115" t="e">
        <f>VLOOKUP(B25,ﾁｰﾑﾃﾞｰﾀ入力!$B$9:$M$208,6)</f>
        <v>#N/A</v>
      </c>
      <c r="O25" s="117"/>
      <c r="P25" s="117"/>
      <c r="Q25" s="117"/>
      <c r="R25" s="117"/>
      <c r="S25" s="248"/>
      <c r="T25" s="249"/>
      <c r="U25" s="121" t="e">
        <f>VLOOKUP(B25,ﾁｰﾑﾃﾞｰﾀ入力!$B$9:$M$208,8)</f>
        <v>#N/A</v>
      </c>
      <c r="V25" s="122"/>
      <c r="W25" s="121" t="e">
        <f>VLOOKUP(B25,ﾁｰﾑﾃﾞｰﾀ入力!$B$9:$M$208,9)</f>
        <v>#N/A</v>
      </c>
      <c r="X25" s="122"/>
      <c r="Y25" s="121" t="e">
        <f>VLOOKUP(B25,ﾁｰﾑﾃﾞｰﾀ入力!$B$9:$M$208,10)</f>
        <v>#N/A</v>
      </c>
      <c r="Z25" s="122"/>
      <c r="AA25" s="118" t="e">
        <f>VLOOKUP(B25,ﾁｰﾑﾃﾞｰﾀ入力!$B$9:$M$208,11)</f>
        <v>#N/A</v>
      </c>
      <c r="AB25" s="119"/>
      <c r="AC25" s="119"/>
      <c r="AD25" s="120"/>
      <c r="AE25" s="121" t="e">
        <f>VLOOKUP(B25,ﾁｰﾑﾃﾞｰﾀ入力!$B$9:$M$208,12)</f>
        <v>#N/A</v>
      </c>
      <c r="AF25" s="247"/>
      <c r="AG25" s="247"/>
      <c r="AH25" s="247"/>
      <c r="AI25" s="122"/>
      <c r="AJ25" s="59" t="e">
        <f>VLOOKUP(B25,ﾁｰﾑﾃﾞｰﾀ入力!$B$9:$O$208,13)</f>
        <v>#N/A</v>
      </c>
      <c r="AK25" s="60" t="e">
        <f>VLOOKUP(B25,ﾁｰﾑﾃﾞｰﾀ入力!$B$9:$O$208,14)</f>
        <v>#N/A</v>
      </c>
    </row>
    <row r="26" spans="1:37" ht="15.95" customHeight="1">
      <c r="A26" s="18">
        <v>8</v>
      </c>
      <c r="B26" s="95"/>
      <c r="C26" s="115"/>
      <c r="D26" s="117"/>
      <c r="E26" s="115"/>
      <c r="F26" s="116"/>
      <c r="G26" s="115" t="e">
        <f>VLOOKUP(B26,ﾁｰﾑﾃﾞｰﾀ入力!$B$9:$M$208,2)</f>
        <v>#N/A</v>
      </c>
      <c r="H26" s="117"/>
      <c r="I26" s="14" t="s">
        <v>15</v>
      </c>
      <c r="J26" s="117" t="e">
        <f>VLOOKUP(B26,ﾁｰﾑﾃﾞｰﾀ入力!$B$9:$M$208,4)</f>
        <v>#N/A</v>
      </c>
      <c r="K26" s="116"/>
      <c r="L26" s="115" t="e">
        <f>VLOOKUP(B26,ﾁｰﾑﾃﾞｰﾀ入力!$B$9:$M$208,5)</f>
        <v>#N/A</v>
      </c>
      <c r="M26" s="116"/>
      <c r="N26" s="115" t="e">
        <f>VLOOKUP(B26,ﾁｰﾑﾃﾞｰﾀ入力!$B$9:$M$208,6)</f>
        <v>#N/A</v>
      </c>
      <c r="O26" s="117"/>
      <c r="P26" s="117"/>
      <c r="Q26" s="117"/>
      <c r="R26" s="117"/>
      <c r="S26" s="248"/>
      <c r="T26" s="249"/>
      <c r="U26" s="121" t="e">
        <f>VLOOKUP(B26,ﾁｰﾑﾃﾞｰﾀ入力!$B$9:$M$208,8)</f>
        <v>#N/A</v>
      </c>
      <c r="V26" s="122"/>
      <c r="W26" s="121" t="e">
        <f>VLOOKUP(B26,ﾁｰﾑﾃﾞｰﾀ入力!$B$9:$M$208,9)</f>
        <v>#N/A</v>
      </c>
      <c r="X26" s="122"/>
      <c r="Y26" s="121" t="e">
        <f>VLOOKUP(B26,ﾁｰﾑﾃﾞｰﾀ入力!$B$9:$M$208,10)</f>
        <v>#N/A</v>
      </c>
      <c r="Z26" s="122"/>
      <c r="AA26" s="118" t="e">
        <f>VLOOKUP(B26,ﾁｰﾑﾃﾞｰﾀ入力!$B$9:$M$208,11)</f>
        <v>#N/A</v>
      </c>
      <c r="AB26" s="119"/>
      <c r="AC26" s="119"/>
      <c r="AD26" s="120"/>
      <c r="AE26" s="121" t="e">
        <f>VLOOKUP(B26,ﾁｰﾑﾃﾞｰﾀ入力!$B$9:$M$208,12)</f>
        <v>#N/A</v>
      </c>
      <c r="AF26" s="247"/>
      <c r="AG26" s="247"/>
      <c r="AH26" s="247"/>
      <c r="AI26" s="122"/>
      <c r="AJ26" s="59" t="e">
        <f>VLOOKUP(B26,ﾁｰﾑﾃﾞｰﾀ入力!$B$9:$O$208,13)</f>
        <v>#N/A</v>
      </c>
      <c r="AK26" s="60" t="e">
        <f>VLOOKUP(B26,ﾁｰﾑﾃﾞｰﾀ入力!$B$9:$O$208,14)</f>
        <v>#N/A</v>
      </c>
    </row>
    <row r="27" spans="1:37" ht="15.95" customHeight="1">
      <c r="A27" s="18">
        <v>9</v>
      </c>
      <c r="B27" s="95"/>
      <c r="C27" s="115"/>
      <c r="D27" s="117"/>
      <c r="E27" s="115"/>
      <c r="F27" s="116"/>
      <c r="G27" s="115" t="e">
        <f>VLOOKUP(B27,ﾁｰﾑﾃﾞｰﾀ入力!$B$9:$M$208,2)</f>
        <v>#N/A</v>
      </c>
      <c r="H27" s="117"/>
      <c r="I27" s="14" t="s">
        <v>15</v>
      </c>
      <c r="J27" s="117" t="e">
        <f>VLOOKUP(B27,ﾁｰﾑﾃﾞｰﾀ入力!$B$9:$M$208,4)</f>
        <v>#N/A</v>
      </c>
      <c r="K27" s="116"/>
      <c r="L27" s="115" t="e">
        <f>VLOOKUP(B27,ﾁｰﾑﾃﾞｰﾀ入力!$B$9:$M$208,5)</f>
        <v>#N/A</v>
      </c>
      <c r="M27" s="116"/>
      <c r="N27" s="115" t="e">
        <f>VLOOKUP(B27,ﾁｰﾑﾃﾞｰﾀ入力!$B$9:$M$208,6)</f>
        <v>#N/A</v>
      </c>
      <c r="O27" s="117"/>
      <c r="P27" s="117"/>
      <c r="Q27" s="117"/>
      <c r="R27" s="117"/>
      <c r="S27" s="248"/>
      <c r="T27" s="249"/>
      <c r="U27" s="121" t="e">
        <f>VLOOKUP(B27,ﾁｰﾑﾃﾞｰﾀ入力!$B$9:$M$208,8)</f>
        <v>#N/A</v>
      </c>
      <c r="V27" s="122"/>
      <c r="W27" s="121" t="e">
        <f>VLOOKUP(B27,ﾁｰﾑﾃﾞｰﾀ入力!$B$9:$M$208,9)</f>
        <v>#N/A</v>
      </c>
      <c r="X27" s="122"/>
      <c r="Y27" s="121" t="e">
        <f>VLOOKUP(B27,ﾁｰﾑﾃﾞｰﾀ入力!$B$9:$M$208,10)</f>
        <v>#N/A</v>
      </c>
      <c r="Z27" s="122"/>
      <c r="AA27" s="118" t="e">
        <f>VLOOKUP(B27,ﾁｰﾑﾃﾞｰﾀ入力!$B$9:$M$208,11)</f>
        <v>#N/A</v>
      </c>
      <c r="AB27" s="119"/>
      <c r="AC27" s="119"/>
      <c r="AD27" s="120"/>
      <c r="AE27" s="121" t="e">
        <f>VLOOKUP(B27,ﾁｰﾑﾃﾞｰﾀ入力!$B$9:$M$208,12)</f>
        <v>#N/A</v>
      </c>
      <c r="AF27" s="247"/>
      <c r="AG27" s="247"/>
      <c r="AH27" s="247"/>
      <c r="AI27" s="122"/>
      <c r="AJ27" s="59" t="e">
        <f>VLOOKUP(B27,ﾁｰﾑﾃﾞｰﾀ入力!$B$9:$O$208,13)</f>
        <v>#N/A</v>
      </c>
      <c r="AK27" s="60" t="e">
        <f>VLOOKUP(B27,ﾁｰﾑﾃﾞｰﾀ入力!$B$9:$O$208,14)</f>
        <v>#N/A</v>
      </c>
    </row>
    <row r="28" spans="1:37" ht="15.95" customHeight="1">
      <c r="A28" s="18">
        <v>10</v>
      </c>
      <c r="B28" s="95"/>
      <c r="C28" s="115"/>
      <c r="D28" s="117"/>
      <c r="E28" s="115"/>
      <c r="F28" s="116"/>
      <c r="G28" s="115" t="e">
        <f>VLOOKUP(B28,ﾁｰﾑﾃﾞｰﾀ入力!$B$9:$M$208,2)</f>
        <v>#N/A</v>
      </c>
      <c r="H28" s="117"/>
      <c r="I28" s="14" t="s">
        <v>15</v>
      </c>
      <c r="J28" s="117" t="e">
        <f>VLOOKUP(B28,ﾁｰﾑﾃﾞｰﾀ入力!$B$9:$M$208,4)</f>
        <v>#N/A</v>
      </c>
      <c r="K28" s="116"/>
      <c r="L28" s="115" t="e">
        <f>VLOOKUP(B28,ﾁｰﾑﾃﾞｰﾀ入力!$B$9:$M$208,5)</f>
        <v>#N/A</v>
      </c>
      <c r="M28" s="116"/>
      <c r="N28" s="115" t="e">
        <f>VLOOKUP(B28,ﾁｰﾑﾃﾞｰﾀ入力!$B$9:$M$208,6)</f>
        <v>#N/A</v>
      </c>
      <c r="O28" s="117"/>
      <c r="P28" s="117"/>
      <c r="Q28" s="117"/>
      <c r="R28" s="117"/>
      <c r="S28" s="248"/>
      <c r="T28" s="249"/>
      <c r="U28" s="121" t="e">
        <f>VLOOKUP(B28,ﾁｰﾑﾃﾞｰﾀ入力!$B$9:$M$208,8)</f>
        <v>#N/A</v>
      </c>
      <c r="V28" s="122"/>
      <c r="W28" s="121" t="e">
        <f>VLOOKUP(B28,ﾁｰﾑﾃﾞｰﾀ入力!$B$9:$M$208,9)</f>
        <v>#N/A</v>
      </c>
      <c r="X28" s="122"/>
      <c r="Y28" s="121" t="e">
        <f>VLOOKUP(B28,ﾁｰﾑﾃﾞｰﾀ入力!$B$9:$M$208,10)</f>
        <v>#N/A</v>
      </c>
      <c r="Z28" s="122"/>
      <c r="AA28" s="118" t="e">
        <f>VLOOKUP(B28,ﾁｰﾑﾃﾞｰﾀ入力!$B$9:$M$208,11)</f>
        <v>#N/A</v>
      </c>
      <c r="AB28" s="119"/>
      <c r="AC28" s="119"/>
      <c r="AD28" s="120"/>
      <c r="AE28" s="121" t="e">
        <f>VLOOKUP(B28,ﾁｰﾑﾃﾞｰﾀ入力!$B$9:$M$208,12)</f>
        <v>#N/A</v>
      </c>
      <c r="AF28" s="247"/>
      <c r="AG28" s="247"/>
      <c r="AH28" s="247"/>
      <c r="AI28" s="122"/>
      <c r="AJ28" s="59" t="e">
        <f>VLOOKUP(B28,ﾁｰﾑﾃﾞｰﾀ入力!$B$9:$O$208,13)</f>
        <v>#N/A</v>
      </c>
      <c r="AK28" s="60" t="e">
        <f>VLOOKUP(B28,ﾁｰﾑﾃﾞｰﾀ入力!$B$9:$O$208,14)</f>
        <v>#N/A</v>
      </c>
    </row>
    <row r="29" spans="1:37" ht="15.95" customHeight="1">
      <c r="A29" s="18">
        <v>11</v>
      </c>
      <c r="B29" s="95"/>
      <c r="C29" s="115"/>
      <c r="D29" s="117"/>
      <c r="E29" s="115"/>
      <c r="F29" s="116"/>
      <c r="G29" s="115" t="e">
        <f>VLOOKUP(B29,ﾁｰﾑﾃﾞｰﾀ入力!$B$9:$M$208,2)</f>
        <v>#N/A</v>
      </c>
      <c r="H29" s="117"/>
      <c r="I29" s="14" t="s">
        <v>15</v>
      </c>
      <c r="J29" s="117" t="e">
        <f>VLOOKUP(B29,ﾁｰﾑﾃﾞｰﾀ入力!$B$9:$M$208,4)</f>
        <v>#N/A</v>
      </c>
      <c r="K29" s="116"/>
      <c r="L29" s="115" t="e">
        <f>VLOOKUP(B29,ﾁｰﾑﾃﾞｰﾀ入力!$B$9:$M$208,5)</f>
        <v>#N/A</v>
      </c>
      <c r="M29" s="116"/>
      <c r="N29" s="115" t="e">
        <f>VLOOKUP(B29,ﾁｰﾑﾃﾞｰﾀ入力!$B$9:$M$208,6)</f>
        <v>#N/A</v>
      </c>
      <c r="O29" s="117"/>
      <c r="P29" s="117"/>
      <c r="Q29" s="117"/>
      <c r="R29" s="117"/>
      <c r="S29" s="248"/>
      <c r="T29" s="249"/>
      <c r="U29" s="121" t="e">
        <f>VLOOKUP(B29,ﾁｰﾑﾃﾞｰﾀ入力!$B$9:$M$208,8)</f>
        <v>#N/A</v>
      </c>
      <c r="V29" s="122"/>
      <c r="W29" s="121" t="e">
        <f>VLOOKUP(B29,ﾁｰﾑﾃﾞｰﾀ入力!$B$9:$M$208,9)</f>
        <v>#N/A</v>
      </c>
      <c r="X29" s="122"/>
      <c r="Y29" s="121" t="e">
        <f>VLOOKUP(B29,ﾁｰﾑﾃﾞｰﾀ入力!$B$9:$M$208,10)</f>
        <v>#N/A</v>
      </c>
      <c r="Z29" s="122"/>
      <c r="AA29" s="118" t="e">
        <f>VLOOKUP(B29,ﾁｰﾑﾃﾞｰﾀ入力!$B$9:$M$208,11)</f>
        <v>#N/A</v>
      </c>
      <c r="AB29" s="119"/>
      <c r="AC29" s="119"/>
      <c r="AD29" s="120"/>
      <c r="AE29" s="121" t="e">
        <f>VLOOKUP(B29,ﾁｰﾑﾃﾞｰﾀ入力!$B$9:$M$208,12)</f>
        <v>#N/A</v>
      </c>
      <c r="AF29" s="247"/>
      <c r="AG29" s="247"/>
      <c r="AH29" s="247"/>
      <c r="AI29" s="122"/>
      <c r="AJ29" s="59" t="e">
        <f>VLOOKUP(B29,ﾁｰﾑﾃﾞｰﾀ入力!$B$9:$O$208,13)</f>
        <v>#N/A</v>
      </c>
      <c r="AK29" s="60" t="e">
        <f>VLOOKUP(B29,ﾁｰﾑﾃﾞｰﾀ入力!$B$9:$O$208,14)</f>
        <v>#N/A</v>
      </c>
    </row>
    <row r="30" spans="1:37" ht="15.95" customHeight="1">
      <c r="A30" s="18">
        <v>12</v>
      </c>
      <c r="B30" s="95"/>
      <c r="C30" s="115"/>
      <c r="D30" s="117"/>
      <c r="E30" s="115"/>
      <c r="F30" s="116"/>
      <c r="G30" s="115" t="e">
        <f>VLOOKUP(B30,ﾁｰﾑﾃﾞｰﾀ入力!$B$9:$M$208,2)</f>
        <v>#N/A</v>
      </c>
      <c r="H30" s="117"/>
      <c r="I30" s="14" t="s">
        <v>15</v>
      </c>
      <c r="J30" s="117" t="e">
        <f>VLOOKUP(B30,ﾁｰﾑﾃﾞｰﾀ入力!$B$9:$M$208,4)</f>
        <v>#N/A</v>
      </c>
      <c r="K30" s="116"/>
      <c r="L30" s="115" t="e">
        <f>VLOOKUP(B30,ﾁｰﾑﾃﾞｰﾀ入力!$B$9:$M$208,5)</f>
        <v>#N/A</v>
      </c>
      <c r="M30" s="116"/>
      <c r="N30" s="115" t="e">
        <f>VLOOKUP(B30,ﾁｰﾑﾃﾞｰﾀ入力!$B$9:$M$208,6)</f>
        <v>#N/A</v>
      </c>
      <c r="O30" s="117"/>
      <c r="P30" s="117"/>
      <c r="Q30" s="117"/>
      <c r="R30" s="117"/>
      <c r="S30" s="248"/>
      <c r="T30" s="249"/>
      <c r="U30" s="121" t="e">
        <f>VLOOKUP(B30,ﾁｰﾑﾃﾞｰﾀ入力!$B$9:$M$208,8)</f>
        <v>#N/A</v>
      </c>
      <c r="V30" s="122"/>
      <c r="W30" s="121" t="e">
        <f>VLOOKUP(B30,ﾁｰﾑﾃﾞｰﾀ入力!$B$9:$M$208,9)</f>
        <v>#N/A</v>
      </c>
      <c r="X30" s="122"/>
      <c r="Y30" s="121" t="e">
        <f>VLOOKUP(B30,ﾁｰﾑﾃﾞｰﾀ入力!$B$9:$M$208,10)</f>
        <v>#N/A</v>
      </c>
      <c r="Z30" s="122"/>
      <c r="AA30" s="118" t="e">
        <f>VLOOKUP(B30,ﾁｰﾑﾃﾞｰﾀ入力!$B$9:$M$208,11)</f>
        <v>#N/A</v>
      </c>
      <c r="AB30" s="119"/>
      <c r="AC30" s="119"/>
      <c r="AD30" s="120"/>
      <c r="AE30" s="121" t="e">
        <f>VLOOKUP(B30,ﾁｰﾑﾃﾞｰﾀ入力!$B$9:$M$208,12)</f>
        <v>#N/A</v>
      </c>
      <c r="AF30" s="247"/>
      <c r="AG30" s="247"/>
      <c r="AH30" s="247"/>
      <c r="AI30" s="122"/>
      <c r="AJ30" s="59" t="e">
        <f>VLOOKUP(B30,ﾁｰﾑﾃﾞｰﾀ入力!$B$9:$O$208,13)</f>
        <v>#N/A</v>
      </c>
      <c r="AK30" s="60" t="e">
        <f>VLOOKUP(B30,ﾁｰﾑﾃﾞｰﾀ入力!$B$9:$O$208,14)</f>
        <v>#N/A</v>
      </c>
    </row>
    <row r="31" spans="1:37" ht="15.95" customHeight="1">
      <c r="A31" s="18">
        <v>13</v>
      </c>
      <c r="B31" s="95"/>
      <c r="C31" s="115"/>
      <c r="D31" s="117"/>
      <c r="E31" s="115"/>
      <c r="F31" s="116"/>
      <c r="G31" s="115" t="e">
        <f>VLOOKUP(B31,ﾁｰﾑﾃﾞｰﾀ入力!$B$9:$M$208,2)</f>
        <v>#N/A</v>
      </c>
      <c r="H31" s="117"/>
      <c r="I31" s="14" t="s">
        <v>15</v>
      </c>
      <c r="J31" s="117" t="e">
        <f>VLOOKUP(B31,ﾁｰﾑﾃﾞｰﾀ入力!$B$9:$M$208,4)</f>
        <v>#N/A</v>
      </c>
      <c r="K31" s="116"/>
      <c r="L31" s="115" t="e">
        <f>VLOOKUP(B31,ﾁｰﾑﾃﾞｰﾀ入力!$B$9:$M$208,5)</f>
        <v>#N/A</v>
      </c>
      <c r="M31" s="116"/>
      <c r="N31" s="115" t="e">
        <f>VLOOKUP(B31,ﾁｰﾑﾃﾞｰﾀ入力!$B$9:$M$208,6)</f>
        <v>#N/A</v>
      </c>
      <c r="O31" s="117"/>
      <c r="P31" s="117"/>
      <c r="Q31" s="117"/>
      <c r="R31" s="117"/>
      <c r="S31" s="248"/>
      <c r="T31" s="249"/>
      <c r="U31" s="121" t="e">
        <f>VLOOKUP(B31,ﾁｰﾑﾃﾞｰﾀ入力!$B$9:$M$208,8)</f>
        <v>#N/A</v>
      </c>
      <c r="V31" s="122"/>
      <c r="W31" s="121" t="e">
        <f>VLOOKUP(B31,ﾁｰﾑﾃﾞｰﾀ入力!$B$9:$M$208,9)</f>
        <v>#N/A</v>
      </c>
      <c r="X31" s="122"/>
      <c r="Y31" s="121" t="e">
        <f>VLOOKUP(B31,ﾁｰﾑﾃﾞｰﾀ入力!$B$9:$M$208,10)</f>
        <v>#N/A</v>
      </c>
      <c r="Z31" s="122"/>
      <c r="AA31" s="118" t="e">
        <f>VLOOKUP(B31,ﾁｰﾑﾃﾞｰﾀ入力!$B$9:$M$208,11)</f>
        <v>#N/A</v>
      </c>
      <c r="AB31" s="119"/>
      <c r="AC31" s="119"/>
      <c r="AD31" s="120"/>
      <c r="AE31" s="121" t="e">
        <f>VLOOKUP(B31,ﾁｰﾑﾃﾞｰﾀ入力!$B$9:$M$208,12)</f>
        <v>#N/A</v>
      </c>
      <c r="AF31" s="247"/>
      <c r="AG31" s="247"/>
      <c r="AH31" s="247"/>
      <c r="AI31" s="122"/>
      <c r="AJ31" s="59" t="e">
        <f>VLOOKUP(B31,ﾁｰﾑﾃﾞｰﾀ入力!$B$9:$O$208,13)</f>
        <v>#N/A</v>
      </c>
      <c r="AK31" s="60" t="e">
        <f>VLOOKUP(B31,ﾁｰﾑﾃﾞｰﾀ入力!$B$9:$O$208,14)</f>
        <v>#N/A</v>
      </c>
    </row>
    <row r="32" spans="1:37" ht="15.95" customHeight="1">
      <c r="A32" s="18">
        <v>14</v>
      </c>
      <c r="B32" s="95"/>
      <c r="C32" s="115"/>
      <c r="D32" s="117"/>
      <c r="E32" s="115"/>
      <c r="F32" s="116"/>
      <c r="G32" s="115" t="e">
        <f>VLOOKUP(B32,ﾁｰﾑﾃﾞｰﾀ入力!$B$9:$M$208,2)</f>
        <v>#N/A</v>
      </c>
      <c r="H32" s="117"/>
      <c r="I32" s="14" t="s">
        <v>15</v>
      </c>
      <c r="J32" s="117" t="e">
        <f>VLOOKUP(B32,ﾁｰﾑﾃﾞｰﾀ入力!$B$9:$M$208,4)</f>
        <v>#N/A</v>
      </c>
      <c r="K32" s="116"/>
      <c r="L32" s="115" t="e">
        <f>VLOOKUP(B32,ﾁｰﾑﾃﾞｰﾀ入力!$B$9:$M$208,5)</f>
        <v>#N/A</v>
      </c>
      <c r="M32" s="116"/>
      <c r="N32" s="115" t="e">
        <f>VLOOKUP(B32,ﾁｰﾑﾃﾞｰﾀ入力!$B$9:$M$208,6)</f>
        <v>#N/A</v>
      </c>
      <c r="O32" s="117"/>
      <c r="P32" s="117"/>
      <c r="Q32" s="117"/>
      <c r="R32" s="117"/>
      <c r="S32" s="248"/>
      <c r="T32" s="249"/>
      <c r="U32" s="121" t="e">
        <f>VLOOKUP(B32,ﾁｰﾑﾃﾞｰﾀ入力!$B$9:$M$208,8)</f>
        <v>#N/A</v>
      </c>
      <c r="V32" s="122"/>
      <c r="W32" s="121" t="e">
        <f>VLOOKUP(B32,ﾁｰﾑﾃﾞｰﾀ入力!$B$9:$M$208,9)</f>
        <v>#N/A</v>
      </c>
      <c r="X32" s="122"/>
      <c r="Y32" s="121" t="e">
        <f>VLOOKUP(B32,ﾁｰﾑﾃﾞｰﾀ入力!$B$9:$M$208,10)</f>
        <v>#N/A</v>
      </c>
      <c r="Z32" s="122"/>
      <c r="AA32" s="118" t="e">
        <f>VLOOKUP(B32,ﾁｰﾑﾃﾞｰﾀ入力!$B$9:$M$208,11)</f>
        <v>#N/A</v>
      </c>
      <c r="AB32" s="119"/>
      <c r="AC32" s="119"/>
      <c r="AD32" s="120"/>
      <c r="AE32" s="121" t="e">
        <f>VLOOKUP(B32,ﾁｰﾑﾃﾞｰﾀ入力!$B$9:$M$208,12)</f>
        <v>#N/A</v>
      </c>
      <c r="AF32" s="247"/>
      <c r="AG32" s="247"/>
      <c r="AH32" s="247"/>
      <c r="AI32" s="122"/>
      <c r="AJ32" s="59" t="e">
        <f>VLOOKUP(B32,ﾁｰﾑﾃﾞｰﾀ入力!$B$9:$O$208,13)</f>
        <v>#N/A</v>
      </c>
      <c r="AK32" s="60" t="e">
        <f>VLOOKUP(B32,ﾁｰﾑﾃﾞｰﾀ入力!$B$9:$O$208,14)</f>
        <v>#N/A</v>
      </c>
    </row>
    <row r="33" spans="1:37" ht="15.95" customHeight="1">
      <c r="A33" s="19">
        <v>15</v>
      </c>
      <c r="B33" s="97"/>
      <c r="C33" s="106"/>
      <c r="D33" s="126"/>
      <c r="E33" s="106"/>
      <c r="F33" s="127"/>
      <c r="G33" s="106" t="e">
        <f>VLOOKUP(B33,ﾁｰﾑﾃﾞｰﾀ入力!$B$9:$M$208,2)</f>
        <v>#N/A</v>
      </c>
      <c r="H33" s="126"/>
      <c r="I33" s="15" t="s">
        <v>15</v>
      </c>
      <c r="J33" s="126" t="e">
        <f>VLOOKUP(B33,ﾁｰﾑﾃﾞｰﾀ入力!$B$9:$M$208,4)</f>
        <v>#N/A</v>
      </c>
      <c r="K33" s="127"/>
      <c r="L33" s="106" t="e">
        <f>VLOOKUP(B33,ﾁｰﾑﾃﾞｰﾀ入力!$B$9:$M$208,5)</f>
        <v>#N/A</v>
      </c>
      <c r="M33" s="127"/>
      <c r="N33" s="106" t="e">
        <f>VLOOKUP(B33,ﾁｰﾑﾃﾞｰﾀ入力!$B$9:$M$208,6)</f>
        <v>#N/A</v>
      </c>
      <c r="O33" s="126"/>
      <c r="P33" s="126"/>
      <c r="Q33" s="126"/>
      <c r="R33" s="126"/>
      <c r="S33" s="126"/>
      <c r="T33" s="127"/>
      <c r="U33" s="131" t="e">
        <f>VLOOKUP(B33,ﾁｰﾑﾃﾞｰﾀ入力!$B$9:$M$208,8)</f>
        <v>#N/A</v>
      </c>
      <c r="V33" s="132"/>
      <c r="W33" s="131" t="e">
        <f>VLOOKUP(B33,ﾁｰﾑﾃﾞｰﾀ入力!$B$9:$M$208,9)</f>
        <v>#N/A</v>
      </c>
      <c r="X33" s="132"/>
      <c r="Y33" s="131" t="e">
        <f>VLOOKUP(B33,ﾁｰﾑﾃﾞｰﾀ入力!$B$9:$M$208,10)</f>
        <v>#N/A</v>
      </c>
      <c r="Z33" s="132"/>
      <c r="AA33" s="185" t="e">
        <f>VLOOKUP(B33,ﾁｰﾑﾃﾞｰﾀ入力!$B$9:$M$208,11)</f>
        <v>#N/A</v>
      </c>
      <c r="AB33" s="186"/>
      <c r="AC33" s="186"/>
      <c r="AD33" s="187"/>
      <c r="AE33" s="131" t="e">
        <f>VLOOKUP(B33,ﾁｰﾑﾃﾞｰﾀ入力!$B$9:$M$208,12)</f>
        <v>#N/A</v>
      </c>
      <c r="AF33" s="250"/>
      <c r="AG33" s="250"/>
      <c r="AH33" s="250"/>
      <c r="AI33" s="132"/>
      <c r="AJ33" s="59" t="e">
        <f>VLOOKUP(B33,ﾁｰﾑﾃﾞｰﾀ入力!$B$9:$O$208,13)</f>
        <v>#N/A</v>
      </c>
      <c r="AK33" s="60" t="e">
        <f>VLOOKUP(B33,ﾁｰﾑﾃﾞｰﾀ入力!$B$9:$O$208,14)</f>
        <v>#N/A</v>
      </c>
    </row>
    <row r="34" spans="1:37" ht="15.95" customHeight="1">
      <c r="A34" s="18">
        <v>16</v>
      </c>
      <c r="B34" s="95"/>
      <c r="C34" s="115"/>
      <c r="D34" s="117"/>
      <c r="E34" s="115"/>
      <c r="F34" s="116"/>
      <c r="G34" s="115" t="e">
        <f>VLOOKUP(B34,ﾁｰﾑﾃﾞｰﾀ入力!$B$9:$M$208,2)</f>
        <v>#N/A</v>
      </c>
      <c r="H34" s="117"/>
      <c r="I34" s="14" t="s">
        <v>15</v>
      </c>
      <c r="J34" s="117" t="e">
        <f>VLOOKUP(B34,ﾁｰﾑﾃﾞｰﾀ入力!$B$9:$M$208,4)</f>
        <v>#N/A</v>
      </c>
      <c r="K34" s="116"/>
      <c r="L34" s="115" t="e">
        <f>VLOOKUP(B34,ﾁｰﾑﾃﾞｰﾀ入力!$B$9:$M$208,5)</f>
        <v>#N/A</v>
      </c>
      <c r="M34" s="116"/>
      <c r="N34" s="115" t="e">
        <f>VLOOKUP(B34,ﾁｰﾑﾃﾞｰﾀ入力!$B$9:$M$208,6)</f>
        <v>#N/A</v>
      </c>
      <c r="O34" s="117"/>
      <c r="P34" s="117"/>
      <c r="Q34" s="117"/>
      <c r="R34" s="117"/>
      <c r="S34" s="117"/>
      <c r="T34" s="116"/>
      <c r="U34" s="121" t="e">
        <f>VLOOKUP(B34,ﾁｰﾑﾃﾞｰﾀ入力!$B$9:$M$208,8)</f>
        <v>#N/A</v>
      </c>
      <c r="V34" s="122"/>
      <c r="W34" s="121" t="e">
        <f>VLOOKUP(B34,ﾁｰﾑﾃﾞｰﾀ入力!$B$9:$M$208,9)</f>
        <v>#N/A</v>
      </c>
      <c r="X34" s="122"/>
      <c r="Y34" s="121" t="e">
        <f>VLOOKUP(B34,ﾁｰﾑﾃﾞｰﾀ入力!$B$9:$M$208,10)</f>
        <v>#N/A</v>
      </c>
      <c r="Z34" s="122"/>
      <c r="AA34" s="118" t="e">
        <f>VLOOKUP(B34,ﾁｰﾑﾃﾞｰﾀ入力!$B$9:$M$208,11)</f>
        <v>#N/A</v>
      </c>
      <c r="AB34" s="119"/>
      <c r="AC34" s="119"/>
      <c r="AD34" s="120"/>
      <c r="AE34" s="121" t="e">
        <f>VLOOKUP(B34,ﾁｰﾑﾃﾞｰﾀ入力!$B$9:$M$208,12)</f>
        <v>#N/A</v>
      </c>
      <c r="AF34" s="247"/>
      <c r="AG34" s="247"/>
      <c r="AH34" s="247"/>
      <c r="AI34" s="122"/>
      <c r="AJ34" s="59" t="e">
        <f>VLOOKUP(B34,ﾁｰﾑﾃﾞｰﾀ入力!$B$9:$O$208,13)</f>
        <v>#N/A</v>
      </c>
      <c r="AK34" s="60" t="e">
        <f>VLOOKUP(B34,ﾁｰﾑﾃﾞｰﾀ入力!$B$9:$O$208,14)</f>
        <v>#N/A</v>
      </c>
    </row>
    <row r="35" spans="1:37" ht="15.95" customHeight="1">
      <c r="A35" s="18">
        <v>17</v>
      </c>
      <c r="B35" s="95"/>
      <c r="C35" s="115"/>
      <c r="D35" s="117"/>
      <c r="E35" s="115"/>
      <c r="F35" s="116"/>
      <c r="G35" s="115" t="e">
        <f>VLOOKUP(B35,ﾁｰﾑﾃﾞｰﾀ入力!$B$9:$M$208,2)</f>
        <v>#N/A</v>
      </c>
      <c r="H35" s="117"/>
      <c r="I35" s="14" t="s">
        <v>15</v>
      </c>
      <c r="J35" s="117" t="e">
        <f>VLOOKUP(B35,ﾁｰﾑﾃﾞｰﾀ入力!$B$9:$M$208,4)</f>
        <v>#N/A</v>
      </c>
      <c r="K35" s="116"/>
      <c r="L35" s="115" t="e">
        <f>VLOOKUP(B35,ﾁｰﾑﾃﾞｰﾀ入力!$B$9:$M$208,5)</f>
        <v>#N/A</v>
      </c>
      <c r="M35" s="116"/>
      <c r="N35" s="115" t="e">
        <f>VLOOKUP(B35,ﾁｰﾑﾃﾞｰﾀ入力!$B$9:$M$208,6)</f>
        <v>#N/A</v>
      </c>
      <c r="O35" s="117"/>
      <c r="P35" s="117"/>
      <c r="Q35" s="117"/>
      <c r="R35" s="117"/>
      <c r="S35" s="117"/>
      <c r="T35" s="116"/>
      <c r="U35" s="121" t="e">
        <f>VLOOKUP(B35,ﾁｰﾑﾃﾞｰﾀ入力!$B$9:$M$208,8)</f>
        <v>#N/A</v>
      </c>
      <c r="V35" s="122"/>
      <c r="W35" s="121" t="e">
        <f>VLOOKUP(B35,ﾁｰﾑﾃﾞｰﾀ入力!$B$9:$M$208,9)</f>
        <v>#N/A</v>
      </c>
      <c r="X35" s="122"/>
      <c r="Y35" s="121" t="e">
        <f>VLOOKUP(B35,ﾁｰﾑﾃﾞｰﾀ入力!$B$9:$M$208,10)</f>
        <v>#N/A</v>
      </c>
      <c r="Z35" s="122"/>
      <c r="AA35" s="118" t="e">
        <f>VLOOKUP(B35,ﾁｰﾑﾃﾞｰﾀ入力!$B$9:$M$208,11)</f>
        <v>#N/A</v>
      </c>
      <c r="AB35" s="119"/>
      <c r="AC35" s="119"/>
      <c r="AD35" s="120"/>
      <c r="AE35" s="121" t="e">
        <f>VLOOKUP(B35,ﾁｰﾑﾃﾞｰﾀ入力!$B$9:$M$208,12)</f>
        <v>#N/A</v>
      </c>
      <c r="AF35" s="247"/>
      <c r="AG35" s="247"/>
      <c r="AH35" s="247"/>
      <c r="AI35" s="122"/>
      <c r="AJ35" s="59" t="e">
        <f>VLOOKUP(B35,ﾁｰﾑﾃﾞｰﾀ入力!$B$9:$O$208,13)</f>
        <v>#N/A</v>
      </c>
      <c r="AK35" s="60" t="e">
        <f>VLOOKUP(B35,ﾁｰﾑﾃﾞｰﾀ入力!$B$9:$O$208,14)</f>
        <v>#N/A</v>
      </c>
    </row>
    <row r="36" spans="1:37" ht="15.95" customHeight="1">
      <c r="A36" s="18">
        <v>18</v>
      </c>
      <c r="B36" s="95"/>
      <c r="C36" s="115"/>
      <c r="D36" s="117"/>
      <c r="E36" s="115"/>
      <c r="F36" s="116"/>
      <c r="G36" s="115" t="e">
        <f>VLOOKUP(B36,ﾁｰﾑﾃﾞｰﾀ入力!$B$9:$M$208,2)</f>
        <v>#N/A</v>
      </c>
      <c r="H36" s="117"/>
      <c r="I36" s="14" t="s">
        <v>15</v>
      </c>
      <c r="J36" s="117" t="e">
        <f>VLOOKUP(B36,ﾁｰﾑﾃﾞｰﾀ入力!$B$9:$M$208,4)</f>
        <v>#N/A</v>
      </c>
      <c r="K36" s="116"/>
      <c r="L36" s="115" t="e">
        <f>VLOOKUP(B36,ﾁｰﾑﾃﾞｰﾀ入力!$B$9:$M$208,5)</f>
        <v>#N/A</v>
      </c>
      <c r="M36" s="116"/>
      <c r="N36" s="115" t="e">
        <f>VLOOKUP(B36,ﾁｰﾑﾃﾞｰﾀ入力!$B$9:$M$208,6)</f>
        <v>#N/A</v>
      </c>
      <c r="O36" s="117"/>
      <c r="P36" s="117"/>
      <c r="Q36" s="117"/>
      <c r="R36" s="117"/>
      <c r="S36" s="117"/>
      <c r="T36" s="116"/>
      <c r="U36" s="121" t="e">
        <f>VLOOKUP(B36,ﾁｰﾑﾃﾞｰﾀ入力!$B$9:$M$208,8)</f>
        <v>#N/A</v>
      </c>
      <c r="V36" s="122"/>
      <c r="W36" s="121" t="e">
        <f>VLOOKUP(B36,ﾁｰﾑﾃﾞｰﾀ入力!$B$9:$M$208,9)</f>
        <v>#N/A</v>
      </c>
      <c r="X36" s="122"/>
      <c r="Y36" s="121" t="e">
        <f>VLOOKUP(B36,ﾁｰﾑﾃﾞｰﾀ入力!$B$9:$M$208,10)</f>
        <v>#N/A</v>
      </c>
      <c r="Z36" s="122"/>
      <c r="AA36" s="118" t="e">
        <f>VLOOKUP(B36,ﾁｰﾑﾃﾞｰﾀ入力!$B$9:$M$208,11)</f>
        <v>#N/A</v>
      </c>
      <c r="AB36" s="119"/>
      <c r="AC36" s="119"/>
      <c r="AD36" s="120"/>
      <c r="AE36" s="121" t="e">
        <f>VLOOKUP(B36,ﾁｰﾑﾃﾞｰﾀ入力!$B$9:$M$208,12)</f>
        <v>#N/A</v>
      </c>
      <c r="AF36" s="247"/>
      <c r="AG36" s="247"/>
      <c r="AH36" s="247"/>
      <c r="AI36" s="122"/>
      <c r="AJ36" s="59" t="e">
        <f>VLOOKUP(B36,ﾁｰﾑﾃﾞｰﾀ入力!$B$9:$O$208,13)</f>
        <v>#N/A</v>
      </c>
      <c r="AK36" s="60" t="e">
        <f>VLOOKUP(B36,ﾁｰﾑﾃﾞｰﾀ入力!$B$9:$O$208,14)</f>
        <v>#N/A</v>
      </c>
    </row>
    <row r="37" spans="1:37" ht="15.95" customHeight="1">
      <c r="A37" s="18">
        <v>19</v>
      </c>
      <c r="B37" s="95"/>
      <c r="C37" s="115"/>
      <c r="D37" s="117"/>
      <c r="E37" s="115"/>
      <c r="F37" s="116"/>
      <c r="G37" s="115" t="e">
        <f>VLOOKUP(B37,ﾁｰﾑﾃﾞｰﾀ入力!$B$9:$M$208,2)</f>
        <v>#N/A</v>
      </c>
      <c r="H37" s="117"/>
      <c r="I37" s="14" t="s">
        <v>15</v>
      </c>
      <c r="J37" s="117" t="e">
        <f>VLOOKUP(B37,ﾁｰﾑﾃﾞｰﾀ入力!$B$9:$M$208,4)</f>
        <v>#N/A</v>
      </c>
      <c r="K37" s="116"/>
      <c r="L37" s="115" t="e">
        <f>VLOOKUP(B37,ﾁｰﾑﾃﾞｰﾀ入力!$B$9:$M$208,5)</f>
        <v>#N/A</v>
      </c>
      <c r="M37" s="116"/>
      <c r="N37" s="115" t="e">
        <f>VLOOKUP(B37,ﾁｰﾑﾃﾞｰﾀ入力!$B$9:$M$208,6)</f>
        <v>#N/A</v>
      </c>
      <c r="O37" s="117"/>
      <c r="P37" s="117"/>
      <c r="Q37" s="117"/>
      <c r="R37" s="117"/>
      <c r="S37" s="117"/>
      <c r="T37" s="116"/>
      <c r="U37" s="121" t="e">
        <f>VLOOKUP(B37,ﾁｰﾑﾃﾞｰﾀ入力!$B$9:$M$208,8)</f>
        <v>#N/A</v>
      </c>
      <c r="V37" s="122"/>
      <c r="W37" s="121" t="e">
        <f>VLOOKUP(B37,ﾁｰﾑﾃﾞｰﾀ入力!$B$9:$M$208,9)</f>
        <v>#N/A</v>
      </c>
      <c r="X37" s="122"/>
      <c r="Y37" s="121" t="e">
        <f>VLOOKUP(B37,ﾁｰﾑﾃﾞｰﾀ入力!$B$9:$M$208,10)</f>
        <v>#N/A</v>
      </c>
      <c r="Z37" s="122"/>
      <c r="AA37" s="118" t="e">
        <f>VLOOKUP(B37,ﾁｰﾑﾃﾞｰﾀ入力!$B$9:$M$208,11)</f>
        <v>#N/A</v>
      </c>
      <c r="AB37" s="119"/>
      <c r="AC37" s="119"/>
      <c r="AD37" s="120"/>
      <c r="AE37" s="121" t="e">
        <f>VLOOKUP(B37,ﾁｰﾑﾃﾞｰﾀ入力!$B$9:$M$208,12)</f>
        <v>#N/A</v>
      </c>
      <c r="AF37" s="247"/>
      <c r="AG37" s="247"/>
      <c r="AH37" s="247"/>
      <c r="AI37" s="122"/>
      <c r="AJ37" s="59" t="e">
        <f>VLOOKUP(B37,ﾁｰﾑﾃﾞｰﾀ入力!$B$9:$O$208,13)</f>
        <v>#N/A</v>
      </c>
      <c r="AK37" s="60" t="e">
        <f>VLOOKUP(B37,ﾁｰﾑﾃﾞｰﾀ入力!$B$9:$O$208,14)</f>
        <v>#N/A</v>
      </c>
    </row>
    <row r="38" spans="1:37" ht="15.95" customHeight="1">
      <c r="A38" s="18">
        <v>20</v>
      </c>
      <c r="B38" s="95"/>
      <c r="C38" s="115"/>
      <c r="D38" s="117"/>
      <c r="E38" s="115"/>
      <c r="F38" s="116"/>
      <c r="G38" s="115" t="e">
        <f>VLOOKUP(B38,ﾁｰﾑﾃﾞｰﾀ入力!$B$9:$M$208,2)</f>
        <v>#N/A</v>
      </c>
      <c r="H38" s="117"/>
      <c r="I38" s="14" t="s">
        <v>15</v>
      </c>
      <c r="J38" s="117" t="e">
        <f>VLOOKUP(B38,ﾁｰﾑﾃﾞｰﾀ入力!$B$9:$M$208,4)</f>
        <v>#N/A</v>
      </c>
      <c r="K38" s="116"/>
      <c r="L38" s="115" t="e">
        <f>VLOOKUP(B38,ﾁｰﾑﾃﾞｰﾀ入力!$B$9:$M$208,5)</f>
        <v>#N/A</v>
      </c>
      <c r="M38" s="116"/>
      <c r="N38" s="115" t="e">
        <f>VLOOKUP(B38,ﾁｰﾑﾃﾞｰﾀ入力!$B$9:$M$208,6)</f>
        <v>#N/A</v>
      </c>
      <c r="O38" s="117"/>
      <c r="P38" s="117"/>
      <c r="Q38" s="117"/>
      <c r="R38" s="117"/>
      <c r="S38" s="117"/>
      <c r="T38" s="116"/>
      <c r="U38" s="121" t="e">
        <f>VLOOKUP(B38,ﾁｰﾑﾃﾞｰﾀ入力!$B$9:$M$208,8)</f>
        <v>#N/A</v>
      </c>
      <c r="V38" s="122"/>
      <c r="W38" s="121" t="e">
        <f>VLOOKUP(B38,ﾁｰﾑﾃﾞｰﾀ入力!$B$9:$M$208,9)</f>
        <v>#N/A</v>
      </c>
      <c r="X38" s="122"/>
      <c r="Y38" s="121" t="e">
        <f>VLOOKUP(B38,ﾁｰﾑﾃﾞｰﾀ入力!$B$9:$M$208,10)</f>
        <v>#N/A</v>
      </c>
      <c r="Z38" s="122"/>
      <c r="AA38" s="118" t="e">
        <f>VLOOKUP(B38,ﾁｰﾑﾃﾞｰﾀ入力!$B$9:$M$208,11)</f>
        <v>#N/A</v>
      </c>
      <c r="AB38" s="119"/>
      <c r="AC38" s="119"/>
      <c r="AD38" s="120"/>
      <c r="AE38" s="121" t="e">
        <f>VLOOKUP(B38,ﾁｰﾑﾃﾞｰﾀ入力!$B$9:$M$208,12)</f>
        <v>#N/A</v>
      </c>
      <c r="AF38" s="247"/>
      <c r="AG38" s="247"/>
      <c r="AH38" s="247"/>
      <c r="AI38" s="122"/>
      <c r="AJ38" s="59" t="e">
        <f>VLOOKUP(B38,ﾁｰﾑﾃﾞｰﾀ入力!$B$9:$O$208,13)</f>
        <v>#N/A</v>
      </c>
      <c r="AK38" s="60" t="e">
        <f>VLOOKUP(B38,ﾁｰﾑﾃﾞｰﾀ入力!$B$9:$O$208,14)</f>
        <v>#N/A</v>
      </c>
    </row>
    <row r="39" spans="1:37" ht="15.95" customHeight="1">
      <c r="A39" s="18">
        <v>21</v>
      </c>
      <c r="B39" s="95"/>
      <c r="C39" s="115"/>
      <c r="D39" s="117"/>
      <c r="E39" s="115"/>
      <c r="F39" s="116"/>
      <c r="G39" s="115" t="e">
        <f>VLOOKUP(B39,ﾁｰﾑﾃﾞｰﾀ入力!$B$9:$M$208,2)</f>
        <v>#N/A</v>
      </c>
      <c r="H39" s="117"/>
      <c r="I39" s="14" t="s">
        <v>15</v>
      </c>
      <c r="J39" s="117" t="e">
        <f>VLOOKUP(B39,ﾁｰﾑﾃﾞｰﾀ入力!$B$9:$M$208,4)</f>
        <v>#N/A</v>
      </c>
      <c r="K39" s="116"/>
      <c r="L39" s="115" t="e">
        <f>VLOOKUP(B39,ﾁｰﾑﾃﾞｰﾀ入力!$B$9:$M$208,5)</f>
        <v>#N/A</v>
      </c>
      <c r="M39" s="116"/>
      <c r="N39" s="115" t="e">
        <f>VLOOKUP(B39,ﾁｰﾑﾃﾞｰﾀ入力!$B$9:$M$208,6)</f>
        <v>#N/A</v>
      </c>
      <c r="O39" s="117"/>
      <c r="P39" s="117"/>
      <c r="Q39" s="117"/>
      <c r="R39" s="117"/>
      <c r="S39" s="117"/>
      <c r="T39" s="116"/>
      <c r="U39" s="121" t="e">
        <f>VLOOKUP(B39,ﾁｰﾑﾃﾞｰﾀ入力!$B$9:$M$208,8)</f>
        <v>#N/A</v>
      </c>
      <c r="V39" s="122"/>
      <c r="W39" s="121" t="e">
        <f>VLOOKUP(B39,ﾁｰﾑﾃﾞｰﾀ入力!$B$9:$M$208,9)</f>
        <v>#N/A</v>
      </c>
      <c r="X39" s="122"/>
      <c r="Y39" s="121" t="e">
        <f>VLOOKUP(B39,ﾁｰﾑﾃﾞｰﾀ入力!$B$9:$M$208,10)</f>
        <v>#N/A</v>
      </c>
      <c r="Z39" s="122"/>
      <c r="AA39" s="118" t="e">
        <f>VLOOKUP(B39,ﾁｰﾑﾃﾞｰﾀ入力!$B$9:$M$208,11)</f>
        <v>#N/A</v>
      </c>
      <c r="AB39" s="119"/>
      <c r="AC39" s="119"/>
      <c r="AD39" s="120"/>
      <c r="AE39" s="121" t="e">
        <f>VLOOKUP(B39,ﾁｰﾑﾃﾞｰﾀ入力!$B$9:$M$208,12)</f>
        <v>#N/A</v>
      </c>
      <c r="AF39" s="247"/>
      <c r="AG39" s="247"/>
      <c r="AH39" s="247"/>
      <c r="AI39" s="122"/>
      <c r="AJ39" s="59" t="e">
        <f>VLOOKUP(B39,ﾁｰﾑﾃﾞｰﾀ入力!$B$9:$O$208,13)</f>
        <v>#N/A</v>
      </c>
      <c r="AK39" s="60" t="e">
        <f>VLOOKUP(B39,ﾁｰﾑﾃﾞｰﾀ入力!$B$9:$O$208,14)</f>
        <v>#N/A</v>
      </c>
    </row>
    <row r="40" spans="1:37" ht="15.95" customHeight="1">
      <c r="A40" s="18">
        <v>22</v>
      </c>
      <c r="B40" s="95"/>
      <c r="C40" s="115"/>
      <c r="D40" s="117"/>
      <c r="E40" s="115"/>
      <c r="F40" s="116"/>
      <c r="G40" s="115" t="e">
        <f>VLOOKUP(B40,ﾁｰﾑﾃﾞｰﾀ入力!$B$9:$M$208,2)</f>
        <v>#N/A</v>
      </c>
      <c r="H40" s="117"/>
      <c r="I40" s="14" t="s">
        <v>15</v>
      </c>
      <c r="J40" s="117" t="e">
        <f>VLOOKUP(B40,ﾁｰﾑﾃﾞｰﾀ入力!$B$9:$M$208,4)</f>
        <v>#N/A</v>
      </c>
      <c r="K40" s="116"/>
      <c r="L40" s="115" t="e">
        <f>VLOOKUP(B40,ﾁｰﾑﾃﾞｰﾀ入力!$B$9:$M$208,5)</f>
        <v>#N/A</v>
      </c>
      <c r="M40" s="116"/>
      <c r="N40" s="115" t="e">
        <f>VLOOKUP(B40,ﾁｰﾑﾃﾞｰﾀ入力!$B$9:$M$208,6)</f>
        <v>#N/A</v>
      </c>
      <c r="O40" s="117"/>
      <c r="P40" s="117"/>
      <c r="Q40" s="117"/>
      <c r="R40" s="117"/>
      <c r="S40" s="117"/>
      <c r="T40" s="116"/>
      <c r="U40" s="121" t="e">
        <f>VLOOKUP(B40,ﾁｰﾑﾃﾞｰﾀ入力!$B$9:$M$208,8)</f>
        <v>#N/A</v>
      </c>
      <c r="V40" s="122"/>
      <c r="W40" s="121" t="e">
        <f>VLOOKUP(B40,ﾁｰﾑﾃﾞｰﾀ入力!$B$9:$M$208,9)</f>
        <v>#N/A</v>
      </c>
      <c r="X40" s="122"/>
      <c r="Y40" s="121" t="e">
        <f>VLOOKUP(B40,ﾁｰﾑﾃﾞｰﾀ入力!$B$9:$M$208,10)</f>
        <v>#N/A</v>
      </c>
      <c r="Z40" s="122"/>
      <c r="AA40" s="118" t="e">
        <f>VLOOKUP(B40,ﾁｰﾑﾃﾞｰﾀ入力!$B$9:$M$208,11)</f>
        <v>#N/A</v>
      </c>
      <c r="AB40" s="119"/>
      <c r="AC40" s="119"/>
      <c r="AD40" s="120"/>
      <c r="AE40" s="121" t="e">
        <f>VLOOKUP(B40,ﾁｰﾑﾃﾞｰﾀ入力!$B$9:$M$208,12)</f>
        <v>#N/A</v>
      </c>
      <c r="AF40" s="247"/>
      <c r="AG40" s="247"/>
      <c r="AH40" s="247"/>
      <c r="AI40" s="122"/>
      <c r="AJ40" s="59" t="e">
        <f>VLOOKUP(B40,ﾁｰﾑﾃﾞｰﾀ入力!$B$9:$O$208,13)</f>
        <v>#N/A</v>
      </c>
      <c r="AK40" s="60" t="e">
        <f>VLOOKUP(B40,ﾁｰﾑﾃﾞｰﾀ入力!$B$9:$O$208,14)</f>
        <v>#N/A</v>
      </c>
    </row>
    <row r="41" spans="1:37" ht="15.95" customHeight="1">
      <c r="A41" s="18">
        <v>23</v>
      </c>
      <c r="B41" s="95"/>
      <c r="C41" s="115"/>
      <c r="D41" s="117"/>
      <c r="E41" s="115"/>
      <c r="F41" s="116"/>
      <c r="G41" s="115" t="e">
        <f>VLOOKUP(B41,ﾁｰﾑﾃﾞｰﾀ入力!$B$9:$M$208,2)</f>
        <v>#N/A</v>
      </c>
      <c r="H41" s="117"/>
      <c r="I41" s="14" t="s">
        <v>15</v>
      </c>
      <c r="J41" s="117" t="e">
        <f>VLOOKUP(B41,ﾁｰﾑﾃﾞｰﾀ入力!$B$9:$M$208,4)</f>
        <v>#N/A</v>
      </c>
      <c r="K41" s="116"/>
      <c r="L41" s="115" t="e">
        <f>VLOOKUP(B41,ﾁｰﾑﾃﾞｰﾀ入力!$B$9:$M$208,5)</f>
        <v>#N/A</v>
      </c>
      <c r="M41" s="116"/>
      <c r="N41" s="115" t="e">
        <f>VLOOKUP(B41,ﾁｰﾑﾃﾞｰﾀ入力!$B$9:$M$208,6)</f>
        <v>#N/A</v>
      </c>
      <c r="O41" s="117"/>
      <c r="P41" s="117"/>
      <c r="Q41" s="117"/>
      <c r="R41" s="117"/>
      <c r="S41" s="117"/>
      <c r="T41" s="116"/>
      <c r="U41" s="121" t="e">
        <f>VLOOKUP(B41,ﾁｰﾑﾃﾞｰﾀ入力!$B$9:$M$208,8)</f>
        <v>#N/A</v>
      </c>
      <c r="V41" s="122"/>
      <c r="W41" s="121" t="e">
        <f>VLOOKUP(B41,ﾁｰﾑﾃﾞｰﾀ入力!$B$9:$M$208,9)</f>
        <v>#N/A</v>
      </c>
      <c r="X41" s="122"/>
      <c r="Y41" s="121" t="e">
        <f>VLOOKUP(B41,ﾁｰﾑﾃﾞｰﾀ入力!$B$9:$M$208,10)</f>
        <v>#N/A</v>
      </c>
      <c r="Z41" s="122"/>
      <c r="AA41" s="118" t="e">
        <f>VLOOKUP(B41,ﾁｰﾑﾃﾞｰﾀ入力!$B$9:$M$208,11)</f>
        <v>#N/A</v>
      </c>
      <c r="AB41" s="119"/>
      <c r="AC41" s="119"/>
      <c r="AD41" s="120"/>
      <c r="AE41" s="121" t="e">
        <f>VLOOKUP(B41,ﾁｰﾑﾃﾞｰﾀ入力!$B$9:$M$208,12)</f>
        <v>#N/A</v>
      </c>
      <c r="AF41" s="247"/>
      <c r="AG41" s="247"/>
      <c r="AH41" s="247"/>
      <c r="AI41" s="122"/>
      <c r="AJ41" s="59" t="e">
        <f>VLOOKUP(B41,ﾁｰﾑﾃﾞｰﾀ入力!$B$9:$O$208,13)</f>
        <v>#N/A</v>
      </c>
      <c r="AK41" s="60" t="e">
        <f>VLOOKUP(B41,ﾁｰﾑﾃﾞｰﾀ入力!$B$9:$O$208,14)</f>
        <v>#N/A</v>
      </c>
    </row>
    <row r="42" spans="1:37" ht="15.95" customHeight="1">
      <c r="A42" s="18">
        <v>24</v>
      </c>
      <c r="B42" s="95"/>
      <c r="C42" s="115"/>
      <c r="D42" s="117"/>
      <c r="E42" s="115"/>
      <c r="F42" s="116"/>
      <c r="G42" s="115" t="e">
        <f>VLOOKUP(B42,ﾁｰﾑﾃﾞｰﾀ入力!$B$9:$M$208,2)</f>
        <v>#N/A</v>
      </c>
      <c r="H42" s="117"/>
      <c r="I42" s="14" t="s">
        <v>15</v>
      </c>
      <c r="J42" s="117" t="e">
        <f>VLOOKUP(B42,ﾁｰﾑﾃﾞｰﾀ入力!$B$9:$M$208,4)</f>
        <v>#N/A</v>
      </c>
      <c r="K42" s="116"/>
      <c r="L42" s="115" t="e">
        <f>VLOOKUP(B42,ﾁｰﾑﾃﾞｰﾀ入力!$B$9:$M$208,5)</f>
        <v>#N/A</v>
      </c>
      <c r="M42" s="116"/>
      <c r="N42" s="115" t="e">
        <f>VLOOKUP(B42,ﾁｰﾑﾃﾞｰﾀ入力!$B$9:$M$208,6)</f>
        <v>#N/A</v>
      </c>
      <c r="O42" s="117"/>
      <c r="P42" s="117"/>
      <c r="Q42" s="117"/>
      <c r="R42" s="117"/>
      <c r="S42" s="117"/>
      <c r="T42" s="116"/>
      <c r="U42" s="121" t="e">
        <f>VLOOKUP(B42,ﾁｰﾑﾃﾞｰﾀ入力!$B$9:$M$208,8)</f>
        <v>#N/A</v>
      </c>
      <c r="V42" s="122"/>
      <c r="W42" s="121" t="e">
        <f>VLOOKUP(B42,ﾁｰﾑﾃﾞｰﾀ入力!$B$9:$M$208,9)</f>
        <v>#N/A</v>
      </c>
      <c r="X42" s="122"/>
      <c r="Y42" s="121" t="e">
        <f>VLOOKUP(B42,ﾁｰﾑﾃﾞｰﾀ入力!$B$9:$M$208,10)</f>
        <v>#N/A</v>
      </c>
      <c r="Z42" s="122"/>
      <c r="AA42" s="118" t="e">
        <f>VLOOKUP(B42,ﾁｰﾑﾃﾞｰﾀ入力!$B$9:$M$208,11)</f>
        <v>#N/A</v>
      </c>
      <c r="AB42" s="119"/>
      <c r="AC42" s="119"/>
      <c r="AD42" s="120"/>
      <c r="AE42" s="121" t="e">
        <f>VLOOKUP(B42,ﾁｰﾑﾃﾞｰﾀ入力!$B$9:$M$208,12)</f>
        <v>#N/A</v>
      </c>
      <c r="AF42" s="247"/>
      <c r="AG42" s="247"/>
      <c r="AH42" s="247"/>
      <c r="AI42" s="122"/>
      <c r="AJ42" s="59" t="e">
        <f>VLOOKUP(B42,ﾁｰﾑﾃﾞｰﾀ入力!$B$9:$O$208,13)</f>
        <v>#N/A</v>
      </c>
      <c r="AK42" s="60" t="e">
        <f>VLOOKUP(B42,ﾁｰﾑﾃﾞｰﾀ入力!$B$9:$O$208,14)</f>
        <v>#N/A</v>
      </c>
    </row>
    <row r="43" spans="1:37" ht="15.95" customHeight="1">
      <c r="A43" s="18">
        <v>25</v>
      </c>
      <c r="B43" s="95"/>
      <c r="C43" s="115"/>
      <c r="D43" s="117"/>
      <c r="E43" s="115"/>
      <c r="F43" s="116"/>
      <c r="G43" s="115" t="e">
        <f>VLOOKUP(B43,ﾁｰﾑﾃﾞｰﾀ入力!$B$9:$M$208,2)</f>
        <v>#N/A</v>
      </c>
      <c r="H43" s="117"/>
      <c r="I43" s="14" t="s">
        <v>15</v>
      </c>
      <c r="J43" s="117" t="e">
        <f>VLOOKUP(B43,ﾁｰﾑﾃﾞｰﾀ入力!$B$9:$M$208,4)</f>
        <v>#N/A</v>
      </c>
      <c r="K43" s="116"/>
      <c r="L43" s="115" t="e">
        <f>VLOOKUP(B43,ﾁｰﾑﾃﾞｰﾀ入力!$B$9:$M$208,5)</f>
        <v>#N/A</v>
      </c>
      <c r="M43" s="116"/>
      <c r="N43" s="115" t="e">
        <f>VLOOKUP(B43,ﾁｰﾑﾃﾞｰﾀ入力!$B$9:$M$208,6)</f>
        <v>#N/A</v>
      </c>
      <c r="O43" s="117"/>
      <c r="P43" s="117"/>
      <c r="Q43" s="117"/>
      <c r="R43" s="117"/>
      <c r="S43" s="117"/>
      <c r="T43" s="116"/>
      <c r="U43" s="121" t="e">
        <f>VLOOKUP(B43,ﾁｰﾑﾃﾞｰﾀ入力!$B$9:$M$208,8)</f>
        <v>#N/A</v>
      </c>
      <c r="V43" s="122"/>
      <c r="W43" s="121" t="e">
        <f>VLOOKUP(B43,ﾁｰﾑﾃﾞｰﾀ入力!$B$9:$M$208,9)</f>
        <v>#N/A</v>
      </c>
      <c r="X43" s="122"/>
      <c r="Y43" s="121" t="e">
        <f>VLOOKUP(B43,ﾁｰﾑﾃﾞｰﾀ入力!$B$9:$M$208,10)</f>
        <v>#N/A</v>
      </c>
      <c r="Z43" s="122"/>
      <c r="AA43" s="118" t="e">
        <f>VLOOKUP(B43,ﾁｰﾑﾃﾞｰﾀ入力!$B$9:$M$208,11)</f>
        <v>#N/A</v>
      </c>
      <c r="AB43" s="119"/>
      <c r="AC43" s="119"/>
      <c r="AD43" s="120"/>
      <c r="AE43" s="121" t="e">
        <f>VLOOKUP(B43,ﾁｰﾑﾃﾞｰﾀ入力!$B$9:$M$208,12)</f>
        <v>#N/A</v>
      </c>
      <c r="AF43" s="247"/>
      <c r="AG43" s="247"/>
      <c r="AH43" s="247"/>
      <c r="AI43" s="122"/>
      <c r="AJ43" s="59" t="e">
        <f>VLOOKUP(B43,ﾁｰﾑﾃﾞｰﾀ入力!$B$9:$O$208,13)</f>
        <v>#N/A</v>
      </c>
      <c r="AK43" s="60" t="e">
        <f>VLOOKUP(B43,ﾁｰﾑﾃﾞｰﾀ入力!$B$9:$O$208,14)</f>
        <v>#N/A</v>
      </c>
    </row>
    <row r="44" spans="1:37" ht="15.95" customHeight="1">
      <c r="A44" s="18">
        <v>26</v>
      </c>
      <c r="B44" s="95"/>
      <c r="C44" s="115"/>
      <c r="D44" s="117"/>
      <c r="E44" s="115"/>
      <c r="F44" s="116"/>
      <c r="G44" s="115" t="e">
        <f>VLOOKUP(B44,ﾁｰﾑﾃﾞｰﾀ入力!$B$9:$M$208,2)</f>
        <v>#N/A</v>
      </c>
      <c r="H44" s="117"/>
      <c r="I44" s="14" t="s">
        <v>15</v>
      </c>
      <c r="J44" s="117" t="e">
        <f>VLOOKUP(B44,ﾁｰﾑﾃﾞｰﾀ入力!$B$9:$M$208,4)</f>
        <v>#N/A</v>
      </c>
      <c r="K44" s="116"/>
      <c r="L44" s="115" t="e">
        <f>VLOOKUP(B44,ﾁｰﾑﾃﾞｰﾀ入力!$B$9:$M$208,5)</f>
        <v>#N/A</v>
      </c>
      <c r="M44" s="116"/>
      <c r="N44" s="115" t="e">
        <f>VLOOKUP(B44,ﾁｰﾑﾃﾞｰﾀ入力!$B$9:$M$208,6)</f>
        <v>#N/A</v>
      </c>
      <c r="O44" s="117"/>
      <c r="P44" s="117"/>
      <c r="Q44" s="117"/>
      <c r="R44" s="117"/>
      <c r="S44" s="117"/>
      <c r="T44" s="116"/>
      <c r="U44" s="121" t="e">
        <f>VLOOKUP(B44,ﾁｰﾑﾃﾞｰﾀ入力!$B$9:$M$208,8)</f>
        <v>#N/A</v>
      </c>
      <c r="V44" s="122"/>
      <c r="W44" s="121" t="e">
        <f>VLOOKUP(B44,ﾁｰﾑﾃﾞｰﾀ入力!$B$9:$M$208,9)</f>
        <v>#N/A</v>
      </c>
      <c r="X44" s="122"/>
      <c r="Y44" s="121" t="e">
        <f>VLOOKUP(B44,ﾁｰﾑﾃﾞｰﾀ入力!$B$9:$M$208,10)</f>
        <v>#N/A</v>
      </c>
      <c r="Z44" s="122"/>
      <c r="AA44" s="118" t="e">
        <f>VLOOKUP(B44,ﾁｰﾑﾃﾞｰﾀ入力!$B$9:$M$208,11)</f>
        <v>#N/A</v>
      </c>
      <c r="AB44" s="119"/>
      <c r="AC44" s="119"/>
      <c r="AD44" s="120"/>
      <c r="AE44" s="121" t="e">
        <f>VLOOKUP(B44,ﾁｰﾑﾃﾞｰﾀ入力!$B$9:$M$208,12)</f>
        <v>#N/A</v>
      </c>
      <c r="AF44" s="247"/>
      <c r="AG44" s="247"/>
      <c r="AH44" s="247"/>
      <c r="AI44" s="122"/>
      <c r="AJ44" s="59" t="e">
        <f>VLOOKUP(B44,ﾁｰﾑﾃﾞｰﾀ入力!$B$9:$O$208,13)</f>
        <v>#N/A</v>
      </c>
      <c r="AK44" s="60" t="e">
        <f>VLOOKUP(B44,ﾁｰﾑﾃﾞｰﾀ入力!$B$9:$O$208,14)</f>
        <v>#N/A</v>
      </c>
    </row>
    <row r="45" spans="1:37" ht="15.95" customHeight="1">
      <c r="A45" s="18">
        <v>27</v>
      </c>
      <c r="B45" s="95"/>
      <c r="C45" s="115"/>
      <c r="D45" s="117"/>
      <c r="E45" s="115"/>
      <c r="F45" s="116"/>
      <c r="G45" s="115" t="e">
        <f>VLOOKUP(B45,ﾁｰﾑﾃﾞｰﾀ入力!$B$9:$M$208,2)</f>
        <v>#N/A</v>
      </c>
      <c r="H45" s="117"/>
      <c r="I45" s="14" t="s">
        <v>15</v>
      </c>
      <c r="J45" s="117" t="e">
        <f>VLOOKUP(B45,ﾁｰﾑﾃﾞｰﾀ入力!$B$9:$M$208,4)</f>
        <v>#N/A</v>
      </c>
      <c r="K45" s="116"/>
      <c r="L45" s="115" t="e">
        <f>VLOOKUP(B45,ﾁｰﾑﾃﾞｰﾀ入力!$B$9:$M$208,5)</f>
        <v>#N/A</v>
      </c>
      <c r="M45" s="116"/>
      <c r="N45" s="115" t="e">
        <f>VLOOKUP(B45,ﾁｰﾑﾃﾞｰﾀ入力!$B$9:$M$208,6)</f>
        <v>#N/A</v>
      </c>
      <c r="O45" s="117"/>
      <c r="P45" s="117"/>
      <c r="Q45" s="117"/>
      <c r="R45" s="117"/>
      <c r="S45" s="117"/>
      <c r="T45" s="116"/>
      <c r="U45" s="121" t="e">
        <f>VLOOKUP(B45,ﾁｰﾑﾃﾞｰﾀ入力!$B$9:$M$208,8)</f>
        <v>#N/A</v>
      </c>
      <c r="V45" s="122"/>
      <c r="W45" s="121" t="e">
        <f>VLOOKUP(B45,ﾁｰﾑﾃﾞｰﾀ入力!$B$9:$M$208,9)</f>
        <v>#N/A</v>
      </c>
      <c r="X45" s="122"/>
      <c r="Y45" s="121" t="e">
        <f>VLOOKUP(B45,ﾁｰﾑﾃﾞｰﾀ入力!$B$9:$M$208,10)</f>
        <v>#N/A</v>
      </c>
      <c r="Z45" s="122"/>
      <c r="AA45" s="118" t="e">
        <f>VLOOKUP(B45,ﾁｰﾑﾃﾞｰﾀ入力!$B$9:$M$208,11)</f>
        <v>#N/A</v>
      </c>
      <c r="AB45" s="119"/>
      <c r="AC45" s="119"/>
      <c r="AD45" s="120"/>
      <c r="AE45" s="121" t="e">
        <f>VLOOKUP(B45,ﾁｰﾑﾃﾞｰﾀ入力!$B$9:$M$208,12)</f>
        <v>#N/A</v>
      </c>
      <c r="AF45" s="247"/>
      <c r="AG45" s="247"/>
      <c r="AH45" s="247"/>
      <c r="AI45" s="122"/>
      <c r="AJ45" s="59" t="e">
        <f>VLOOKUP(B45,ﾁｰﾑﾃﾞｰﾀ入力!$B$9:$O$208,13)</f>
        <v>#N/A</v>
      </c>
      <c r="AK45" s="60" t="e">
        <f>VLOOKUP(B45,ﾁｰﾑﾃﾞｰﾀ入力!$B$9:$O$208,14)</f>
        <v>#N/A</v>
      </c>
    </row>
    <row r="46" spans="1:37" ht="15.95" customHeight="1">
      <c r="A46" s="18">
        <v>28</v>
      </c>
      <c r="B46" s="95"/>
      <c r="C46" s="115"/>
      <c r="D46" s="117"/>
      <c r="E46" s="115"/>
      <c r="F46" s="116"/>
      <c r="G46" s="115" t="e">
        <f>VLOOKUP(B46,ﾁｰﾑﾃﾞｰﾀ入力!$B$9:$M$208,2)</f>
        <v>#N/A</v>
      </c>
      <c r="H46" s="117"/>
      <c r="I46" s="14" t="s">
        <v>15</v>
      </c>
      <c r="J46" s="117" t="e">
        <f>VLOOKUP(B46,ﾁｰﾑﾃﾞｰﾀ入力!$B$9:$M$208,4)</f>
        <v>#N/A</v>
      </c>
      <c r="K46" s="116"/>
      <c r="L46" s="115" t="e">
        <f>VLOOKUP(B46,ﾁｰﾑﾃﾞｰﾀ入力!$B$9:$M$208,5)</f>
        <v>#N/A</v>
      </c>
      <c r="M46" s="116"/>
      <c r="N46" s="115" t="e">
        <f>VLOOKUP(B46,ﾁｰﾑﾃﾞｰﾀ入力!$B$9:$M$208,6)</f>
        <v>#N/A</v>
      </c>
      <c r="O46" s="117"/>
      <c r="P46" s="117"/>
      <c r="Q46" s="117"/>
      <c r="R46" s="117"/>
      <c r="S46" s="117"/>
      <c r="T46" s="116"/>
      <c r="U46" s="121" t="e">
        <f>VLOOKUP(B46,ﾁｰﾑﾃﾞｰﾀ入力!$B$9:$M$208,8)</f>
        <v>#N/A</v>
      </c>
      <c r="V46" s="122"/>
      <c r="W46" s="121" t="e">
        <f>VLOOKUP(B46,ﾁｰﾑﾃﾞｰﾀ入力!$B$9:$M$208,9)</f>
        <v>#N/A</v>
      </c>
      <c r="X46" s="122"/>
      <c r="Y46" s="121" t="e">
        <f>VLOOKUP(B46,ﾁｰﾑﾃﾞｰﾀ入力!$B$9:$M$208,10)</f>
        <v>#N/A</v>
      </c>
      <c r="Z46" s="122"/>
      <c r="AA46" s="118" t="e">
        <f>VLOOKUP(B46,ﾁｰﾑﾃﾞｰﾀ入力!$B$9:$M$208,11)</f>
        <v>#N/A</v>
      </c>
      <c r="AB46" s="119"/>
      <c r="AC46" s="119"/>
      <c r="AD46" s="120"/>
      <c r="AE46" s="121" t="e">
        <f>VLOOKUP(B46,ﾁｰﾑﾃﾞｰﾀ入力!$B$9:$M$208,12)</f>
        <v>#N/A</v>
      </c>
      <c r="AF46" s="247"/>
      <c r="AG46" s="247"/>
      <c r="AH46" s="247"/>
      <c r="AI46" s="122"/>
      <c r="AJ46" s="59" t="e">
        <f>VLOOKUP(B46,ﾁｰﾑﾃﾞｰﾀ入力!$B$9:$O$208,13)</f>
        <v>#N/A</v>
      </c>
      <c r="AK46" s="60" t="e">
        <f>VLOOKUP(B46,ﾁｰﾑﾃﾞｰﾀ入力!$B$9:$O$208,14)</f>
        <v>#N/A</v>
      </c>
    </row>
    <row r="47" spans="1:37" ht="15.95" customHeight="1">
      <c r="A47" s="18">
        <v>29</v>
      </c>
      <c r="B47" s="95"/>
      <c r="C47" s="115"/>
      <c r="D47" s="117"/>
      <c r="E47" s="115"/>
      <c r="F47" s="116"/>
      <c r="G47" s="115" t="e">
        <f>VLOOKUP(B47,ﾁｰﾑﾃﾞｰﾀ入力!$B$9:$M$208,2)</f>
        <v>#N/A</v>
      </c>
      <c r="H47" s="117"/>
      <c r="I47" s="14" t="s">
        <v>15</v>
      </c>
      <c r="J47" s="117" t="e">
        <f>VLOOKUP(B47,ﾁｰﾑﾃﾞｰﾀ入力!$B$9:$M$208,4)</f>
        <v>#N/A</v>
      </c>
      <c r="K47" s="116"/>
      <c r="L47" s="115" t="e">
        <f>VLOOKUP(B47,ﾁｰﾑﾃﾞｰﾀ入力!$B$9:$M$208,5)</f>
        <v>#N/A</v>
      </c>
      <c r="M47" s="116"/>
      <c r="N47" s="115" t="e">
        <f>VLOOKUP(B47,ﾁｰﾑﾃﾞｰﾀ入力!$B$9:$M$208,6)</f>
        <v>#N/A</v>
      </c>
      <c r="O47" s="117"/>
      <c r="P47" s="117"/>
      <c r="Q47" s="117"/>
      <c r="R47" s="117"/>
      <c r="S47" s="117"/>
      <c r="T47" s="116"/>
      <c r="U47" s="121" t="e">
        <f>VLOOKUP(B47,ﾁｰﾑﾃﾞｰﾀ入力!$B$9:$M$208,8)</f>
        <v>#N/A</v>
      </c>
      <c r="V47" s="122"/>
      <c r="W47" s="121" t="e">
        <f>VLOOKUP(B47,ﾁｰﾑﾃﾞｰﾀ入力!$B$9:$M$208,9)</f>
        <v>#N/A</v>
      </c>
      <c r="X47" s="122"/>
      <c r="Y47" s="121" t="e">
        <f>VLOOKUP(B47,ﾁｰﾑﾃﾞｰﾀ入力!$B$9:$M$208,10)</f>
        <v>#N/A</v>
      </c>
      <c r="Z47" s="122"/>
      <c r="AA47" s="118" t="e">
        <f>VLOOKUP(B47,ﾁｰﾑﾃﾞｰﾀ入力!$B$9:$M$208,11)</f>
        <v>#N/A</v>
      </c>
      <c r="AB47" s="119"/>
      <c r="AC47" s="119"/>
      <c r="AD47" s="120"/>
      <c r="AE47" s="121" t="e">
        <f>VLOOKUP(B47,ﾁｰﾑﾃﾞｰﾀ入力!$B$9:$M$208,12)</f>
        <v>#N/A</v>
      </c>
      <c r="AF47" s="247"/>
      <c r="AG47" s="247"/>
      <c r="AH47" s="247"/>
      <c r="AI47" s="122"/>
      <c r="AJ47" s="59" t="e">
        <f>VLOOKUP(B47,ﾁｰﾑﾃﾞｰﾀ入力!$B$9:$O$208,13)</f>
        <v>#N/A</v>
      </c>
      <c r="AK47" s="60" t="e">
        <f>VLOOKUP(B47,ﾁｰﾑﾃﾞｰﾀ入力!$B$9:$O$208,14)</f>
        <v>#N/A</v>
      </c>
    </row>
    <row r="48" spans="1:37" ht="15.95" customHeight="1">
      <c r="A48" s="18">
        <v>30</v>
      </c>
      <c r="B48" s="95"/>
      <c r="C48" s="115"/>
      <c r="D48" s="117"/>
      <c r="E48" s="115"/>
      <c r="F48" s="116"/>
      <c r="G48" s="115" t="e">
        <f>VLOOKUP(B48,ﾁｰﾑﾃﾞｰﾀ入力!$B$9:$M$208,2)</f>
        <v>#N/A</v>
      </c>
      <c r="H48" s="117"/>
      <c r="I48" s="14" t="s">
        <v>15</v>
      </c>
      <c r="J48" s="117" t="e">
        <f>VLOOKUP(B48,ﾁｰﾑﾃﾞｰﾀ入力!$B$9:$M$208,4)</f>
        <v>#N/A</v>
      </c>
      <c r="K48" s="116"/>
      <c r="L48" s="115" t="e">
        <f>VLOOKUP(B48,ﾁｰﾑﾃﾞｰﾀ入力!$B$9:$M$208,5)</f>
        <v>#N/A</v>
      </c>
      <c r="M48" s="116"/>
      <c r="N48" s="115" t="e">
        <f>VLOOKUP(B48,ﾁｰﾑﾃﾞｰﾀ入力!$B$9:$M$208,6)</f>
        <v>#N/A</v>
      </c>
      <c r="O48" s="117"/>
      <c r="P48" s="117"/>
      <c r="Q48" s="117"/>
      <c r="R48" s="117"/>
      <c r="S48" s="117"/>
      <c r="T48" s="116"/>
      <c r="U48" s="121" t="e">
        <f>VLOOKUP(B48,ﾁｰﾑﾃﾞｰﾀ入力!$B$9:$M$208,8)</f>
        <v>#N/A</v>
      </c>
      <c r="V48" s="122"/>
      <c r="W48" s="121" t="e">
        <f>VLOOKUP(B48,ﾁｰﾑﾃﾞｰﾀ入力!$B$9:$M$208,9)</f>
        <v>#N/A</v>
      </c>
      <c r="X48" s="122"/>
      <c r="Y48" s="121" t="e">
        <f>VLOOKUP(B48,ﾁｰﾑﾃﾞｰﾀ入力!$B$9:$M$208,10)</f>
        <v>#N/A</v>
      </c>
      <c r="Z48" s="122"/>
      <c r="AA48" s="118" t="e">
        <f>VLOOKUP(B48,ﾁｰﾑﾃﾞｰﾀ入力!$B$9:$M$208,11)</f>
        <v>#N/A</v>
      </c>
      <c r="AB48" s="119"/>
      <c r="AC48" s="119"/>
      <c r="AD48" s="120"/>
      <c r="AE48" s="121" t="e">
        <f>VLOOKUP(B48,ﾁｰﾑﾃﾞｰﾀ入力!$B$9:$M$208,12)</f>
        <v>#N/A</v>
      </c>
      <c r="AF48" s="247"/>
      <c r="AG48" s="247"/>
      <c r="AH48" s="247"/>
      <c r="AI48" s="122"/>
      <c r="AJ48" s="59" t="e">
        <f>VLOOKUP(B48,ﾁｰﾑﾃﾞｰﾀ入力!$B$9:$O$208,13)</f>
        <v>#N/A</v>
      </c>
      <c r="AK48" s="60" t="e">
        <f>VLOOKUP(B48,ﾁｰﾑﾃﾞｰﾀ入力!$B$9:$O$208,14)</f>
        <v>#N/A</v>
      </c>
    </row>
    <row r="49" spans="1:37" ht="15.95" customHeight="1">
      <c r="A49" s="18">
        <v>31</v>
      </c>
      <c r="B49" s="95"/>
      <c r="C49" s="115"/>
      <c r="D49" s="117"/>
      <c r="E49" s="115"/>
      <c r="F49" s="116"/>
      <c r="G49" s="115" t="e">
        <f>VLOOKUP(B49,ﾁｰﾑﾃﾞｰﾀ入力!$B$9:$M$208,2)</f>
        <v>#N/A</v>
      </c>
      <c r="H49" s="117"/>
      <c r="I49" s="14" t="s">
        <v>15</v>
      </c>
      <c r="J49" s="117" t="e">
        <f>VLOOKUP(B49,ﾁｰﾑﾃﾞｰﾀ入力!$B$9:$M$208,4)</f>
        <v>#N/A</v>
      </c>
      <c r="K49" s="116"/>
      <c r="L49" s="115" t="e">
        <f>VLOOKUP(B49,ﾁｰﾑﾃﾞｰﾀ入力!$B$9:$M$208,5)</f>
        <v>#N/A</v>
      </c>
      <c r="M49" s="116"/>
      <c r="N49" s="115" t="e">
        <f>VLOOKUP(B49,ﾁｰﾑﾃﾞｰﾀ入力!$B$9:$M$208,6)</f>
        <v>#N/A</v>
      </c>
      <c r="O49" s="117"/>
      <c r="P49" s="117"/>
      <c r="Q49" s="117"/>
      <c r="R49" s="117"/>
      <c r="S49" s="117"/>
      <c r="T49" s="116"/>
      <c r="U49" s="121" t="e">
        <f>VLOOKUP(B49,ﾁｰﾑﾃﾞｰﾀ入力!$B$9:$M$208,8)</f>
        <v>#N/A</v>
      </c>
      <c r="V49" s="122"/>
      <c r="W49" s="121" t="e">
        <f>VLOOKUP(B49,ﾁｰﾑﾃﾞｰﾀ入力!$B$9:$M$208,9)</f>
        <v>#N/A</v>
      </c>
      <c r="X49" s="122"/>
      <c r="Y49" s="121" t="e">
        <f>VLOOKUP(B49,ﾁｰﾑﾃﾞｰﾀ入力!$B$9:$M$208,10)</f>
        <v>#N/A</v>
      </c>
      <c r="Z49" s="122"/>
      <c r="AA49" s="118" t="e">
        <f>VLOOKUP(B49,ﾁｰﾑﾃﾞｰﾀ入力!$B$9:$M$208,11)</f>
        <v>#N/A</v>
      </c>
      <c r="AB49" s="119"/>
      <c r="AC49" s="119"/>
      <c r="AD49" s="120"/>
      <c r="AE49" s="121" t="e">
        <f>VLOOKUP(B49,ﾁｰﾑﾃﾞｰﾀ入力!$B$9:$M$208,12)</f>
        <v>#N/A</v>
      </c>
      <c r="AF49" s="247"/>
      <c r="AG49" s="247"/>
      <c r="AH49" s="247"/>
      <c r="AI49" s="122"/>
      <c r="AJ49" s="59" t="e">
        <f>VLOOKUP(B49,ﾁｰﾑﾃﾞｰﾀ入力!$B$9:$O$208,13)</f>
        <v>#N/A</v>
      </c>
      <c r="AK49" s="60" t="e">
        <f>VLOOKUP(B49,ﾁｰﾑﾃﾞｰﾀ入力!$B$9:$O$208,14)</f>
        <v>#N/A</v>
      </c>
    </row>
    <row r="50" spans="1:37" ht="15.95" customHeight="1">
      <c r="A50" s="18">
        <v>32</v>
      </c>
      <c r="B50" s="95"/>
      <c r="C50" s="115"/>
      <c r="D50" s="117"/>
      <c r="E50" s="115"/>
      <c r="F50" s="116"/>
      <c r="G50" s="115" t="e">
        <f>VLOOKUP(B50,ﾁｰﾑﾃﾞｰﾀ入力!$B$9:$M$208,2)</f>
        <v>#N/A</v>
      </c>
      <c r="H50" s="117"/>
      <c r="I50" s="14" t="s">
        <v>15</v>
      </c>
      <c r="J50" s="117" t="e">
        <f>VLOOKUP(B50,ﾁｰﾑﾃﾞｰﾀ入力!$B$9:$M$208,4)</f>
        <v>#N/A</v>
      </c>
      <c r="K50" s="116"/>
      <c r="L50" s="115" t="e">
        <f>VLOOKUP(B50,ﾁｰﾑﾃﾞｰﾀ入力!$B$9:$M$208,5)</f>
        <v>#N/A</v>
      </c>
      <c r="M50" s="116"/>
      <c r="N50" s="115" t="e">
        <f>VLOOKUP(B50,ﾁｰﾑﾃﾞｰﾀ入力!$B$9:$M$208,6)</f>
        <v>#N/A</v>
      </c>
      <c r="O50" s="117"/>
      <c r="P50" s="117"/>
      <c r="Q50" s="117"/>
      <c r="R50" s="117"/>
      <c r="S50" s="117"/>
      <c r="T50" s="116"/>
      <c r="U50" s="121" t="e">
        <f>VLOOKUP(B50,ﾁｰﾑﾃﾞｰﾀ入力!$B$9:$M$208,8)</f>
        <v>#N/A</v>
      </c>
      <c r="V50" s="122"/>
      <c r="W50" s="121" t="e">
        <f>VLOOKUP(B50,ﾁｰﾑﾃﾞｰﾀ入力!$B$9:$M$208,9)</f>
        <v>#N/A</v>
      </c>
      <c r="X50" s="122"/>
      <c r="Y50" s="121" t="e">
        <f>VLOOKUP(B50,ﾁｰﾑﾃﾞｰﾀ入力!$B$9:$M$208,10)</f>
        <v>#N/A</v>
      </c>
      <c r="Z50" s="122"/>
      <c r="AA50" s="118" t="e">
        <f>VLOOKUP(B50,ﾁｰﾑﾃﾞｰﾀ入力!$B$9:$M$208,11)</f>
        <v>#N/A</v>
      </c>
      <c r="AB50" s="119"/>
      <c r="AC50" s="119"/>
      <c r="AD50" s="120"/>
      <c r="AE50" s="121" t="e">
        <f>VLOOKUP(B50,ﾁｰﾑﾃﾞｰﾀ入力!$B$9:$M$208,12)</f>
        <v>#N/A</v>
      </c>
      <c r="AF50" s="247"/>
      <c r="AG50" s="247"/>
      <c r="AH50" s="247"/>
      <c r="AI50" s="122"/>
      <c r="AJ50" s="59" t="e">
        <f>VLOOKUP(B50,ﾁｰﾑﾃﾞｰﾀ入力!$B$9:$O$208,13)</f>
        <v>#N/A</v>
      </c>
      <c r="AK50" s="60" t="e">
        <f>VLOOKUP(B50,ﾁｰﾑﾃﾞｰﾀ入力!$B$9:$O$208,14)</f>
        <v>#N/A</v>
      </c>
    </row>
    <row r="51" spans="1:37" ht="15.95" customHeight="1">
      <c r="A51" s="18">
        <v>33</v>
      </c>
      <c r="B51" s="95"/>
      <c r="C51" s="115"/>
      <c r="D51" s="117"/>
      <c r="E51" s="115"/>
      <c r="F51" s="116"/>
      <c r="G51" s="115" t="e">
        <f>VLOOKUP(B51,ﾁｰﾑﾃﾞｰﾀ入力!$B$9:$M$208,2)</f>
        <v>#N/A</v>
      </c>
      <c r="H51" s="117"/>
      <c r="I51" s="14" t="s">
        <v>15</v>
      </c>
      <c r="J51" s="117" t="e">
        <f>VLOOKUP(B51,ﾁｰﾑﾃﾞｰﾀ入力!$B$9:$M$208,4)</f>
        <v>#N/A</v>
      </c>
      <c r="K51" s="116"/>
      <c r="L51" s="115" t="e">
        <f>VLOOKUP(B51,ﾁｰﾑﾃﾞｰﾀ入力!$B$9:$M$208,5)</f>
        <v>#N/A</v>
      </c>
      <c r="M51" s="116"/>
      <c r="N51" s="115" t="e">
        <f>VLOOKUP(B51,ﾁｰﾑﾃﾞｰﾀ入力!$B$9:$M$208,6)</f>
        <v>#N/A</v>
      </c>
      <c r="O51" s="117"/>
      <c r="P51" s="117"/>
      <c r="Q51" s="117"/>
      <c r="R51" s="117"/>
      <c r="S51" s="117"/>
      <c r="T51" s="116"/>
      <c r="U51" s="121" t="e">
        <f>VLOOKUP(B51,ﾁｰﾑﾃﾞｰﾀ入力!$B$9:$M$208,8)</f>
        <v>#N/A</v>
      </c>
      <c r="V51" s="122"/>
      <c r="W51" s="121" t="e">
        <f>VLOOKUP(B51,ﾁｰﾑﾃﾞｰﾀ入力!$B$9:$M$208,9)</f>
        <v>#N/A</v>
      </c>
      <c r="X51" s="122"/>
      <c r="Y51" s="121" t="e">
        <f>VLOOKUP(B51,ﾁｰﾑﾃﾞｰﾀ入力!$B$9:$M$208,10)</f>
        <v>#N/A</v>
      </c>
      <c r="Z51" s="122"/>
      <c r="AA51" s="118" t="e">
        <f>VLOOKUP(B51,ﾁｰﾑﾃﾞｰﾀ入力!$B$9:$M$208,11)</f>
        <v>#N/A</v>
      </c>
      <c r="AB51" s="119"/>
      <c r="AC51" s="119"/>
      <c r="AD51" s="120"/>
      <c r="AE51" s="121" t="e">
        <f>VLOOKUP(B51,ﾁｰﾑﾃﾞｰﾀ入力!$B$9:$M$208,12)</f>
        <v>#N/A</v>
      </c>
      <c r="AF51" s="247"/>
      <c r="AG51" s="247"/>
      <c r="AH51" s="247"/>
      <c r="AI51" s="122"/>
      <c r="AJ51" s="59" t="e">
        <f>VLOOKUP(B51,ﾁｰﾑﾃﾞｰﾀ入力!$B$9:$O$208,13)</f>
        <v>#N/A</v>
      </c>
      <c r="AK51" s="60" t="e">
        <f>VLOOKUP(B51,ﾁｰﾑﾃﾞｰﾀ入力!$B$9:$O$208,14)</f>
        <v>#N/A</v>
      </c>
    </row>
    <row r="52" spans="1:37" ht="15.95" customHeight="1">
      <c r="A52" s="18">
        <v>34</v>
      </c>
      <c r="B52" s="95"/>
      <c r="C52" s="115"/>
      <c r="D52" s="117"/>
      <c r="E52" s="115"/>
      <c r="F52" s="116"/>
      <c r="G52" s="115" t="e">
        <f>VLOOKUP(B52,ﾁｰﾑﾃﾞｰﾀ入力!$B$9:$M$208,2)</f>
        <v>#N/A</v>
      </c>
      <c r="H52" s="117"/>
      <c r="I52" s="14" t="s">
        <v>15</v>
      </c>
      <c r="J52" s="117" t="e">
        <f>VLOOKUP(B52,ﾁｰﾑﾃﾞｰﾀ入力!$B$9:$M$208,4)</f>
        <v>#N/A</v>
      </c>
      <c r="K52" s="116"/>
      <c r="L52" s="115" t="e">
        <f>VLOOKUP(B52,ﾁｰﾑﾃﾞｰﾀ入力!$B$9:$M$208,5)</f>
        <v>#N/A</v>
      </c>
      <c r="M52" s="116"/>
      <c r="N52" s="115" t="e">
        <f>VLOOKUP(B52,ﾁｰﾑﾃﾞｰﾀ入力!$B$9:$M$208,6)</f>
        <v>#N/A</v>
      </c>
      <c r="O52" s="117"/>
      <c r="P52" s="117"/>
      <c r="Q52" s="117"/>
      <c r="R52" s="117"/>
      <c r="S52" s="117"/>
      <c r="T52" s="116"/>
      <c r="U52" s="121" t="e">
        <f>VLOOKUP(B52,ﾁｰﾑﾃﾞｰﾀ入力!$B$9:$M$208,8)</f>
        <v>#N/A</v>
      </c>
      <c r="V52" s="122"/>
      <c r="W52" s="121" t="e">
        <f>VLOOKUP(B52,ﾁｰﾑﾃﾞｰﾀ入力!$B$9:$M$208,9)</f>
        <v>#N/A</v>
      </c>
      <c r="X52" s="122"/>
      <c r="Y52" s="121" t="e">
        <f>VLOOKUP(B52,ﾁｰﾑﾃﾞｰﾀ入力!$B$9:$M$208,10)</f>
        <v>#N/A</v>
      </c>
      <c r="Z52" s="122"/>
      <c r="AA52" s="118" t="e">
        <f>VLOOKUP(B52,ﾁｰﾑﾃﾞｰﾀ入力!$B$9:$M$208,11)</f>
        <v>#N/A</v>
      </c>
      <c r="AB52" s="119"/>
      <c r="AC52" s="119"/>
      <c r="AD52" s="120"/>
      <c r="AE52" s="121" t="e">
        <f>VLOOKUP(B52,ﾁｰﾑﾃﾞｰﾀ入力!$B$9:$M$208,12)</f>
        <v>#N/A</v>
      </c>
      <c r="AF52" s="247"/>
      <c r="AG52" s="247"/>
      <c r="AH52" s="247"/>
      <c r="AI52" s="122"/>
      <c r="AJ52" s="59" t="e">
        <f>VLOOKUP(B52,ﾁｰﾑﾃﾞｰﾀ入力!$B$9:$O$208,13)</f>
        <v>#N/A</v>
      </c>
      <c r="AK52" s="60" t="e">
        <f>VLOOKUP(B52,ﾁｰﾑﾃﾞｰﾀ入力!$B$9:$O$208,14)</f>
        <v>#N/A</v>
      </c>
    </row>
    <row r="53" spans="1:37" ht="15.95" customHeight="1">
      <c r="A53" s="18">
        <v>35</v>
      </c>
      <c r="B53" s="95"/>
      <c r="C53" s="115"/>
      <c r="D53" s="117"/>
      <c r="E53" s="115"/>
      <c r="F53" s="116"/>
      <c r="G53" s="115" t="e">
        <f>VLOOKUP(B53,ﾁｰﾑﾃﾞｰﾀ入力!$B$9:$M$208,2)</f>
        <v>#N/A</v>
      </c>
      <c r="H53" s="117"/>
      <c r="I53" s="14" t="s">
        <v>15</v>
      </c>
      <c r="J53" s="117" t="e">
        <f>VLOOKUP(B53,ﾁｰﾑﾃﾞｰﾀ入力!$B$9:$M$208,4)</f>
        <v>#N/A</v>
      </c>
      <c r="K53" s="116"/>
      <c r="L53" s="115" t="e">
        <f>VLOOKUP(B53,ﾁｰﾑﾃﾞｰﾀ入力!$B$9:$M$208,5)</f>
        <v>#N/A</v>
      </c>
      <c r="M53" s="116"/>
      <c r="N53" s="115" t="e">
        <f>VLOOKUP(B53,ﾁｰﾑﾃﾞｰﾀ入力!$B$9:$M$208,6)</f>
        <v>#N/A</v>
      </c>
      <c r="O53" s="117"/>
      <c r="P53" s="117"/>
      <c r="Q53" s="117"/>
      <c r="R53" s="117"/>
      <c r="S53" s="117"/>
      <c r="T53" s="116"/>
      <c r="U53" s="121" t="e">
        <f>VLOOKUP(B53,ﾁｰﾑﾃﾞｰﾀ入力!$B$9:$M$208,8)</f>
        <v>#N/A</v>
      </c>
      <c r="V53" s="122"/>
      <c r="W53" s="121" t="e">
        <f>VLOOKUP(B53,ﾁｰﾑﾃﾞｰﾀ入力!$B$9:$M$208,9)</f>
        <v>#N/A</v>
      </c>
      <c r="X53" s="122"/>
      <c r="Y53" s="121" t="e">
        <f>VLOOKUP(B53,ﾁｰﾑﾃﾞｰﾀ入力!$B$9:$M$208,10)</f>
        <v>#N/A</v>
      </c>
      <c r="Z53" s="122"/>
      <c r="AA53" s="118" t="e">
        <f>VLOOKUP(B53,ﾁｰﾑﾃﾞｰﾀ入力!$B$9:$M$208,11)</f>
        <v>#N/A</v>
      </c>
      <c r="AB53" s="119"/>
      <c r="AC53" s="119"/>
      <c r="AD53" s="120"/>
      <c r="AE53" s="121" t="e">
        <f>VLOOKUP(B53,ﾁｰﾑﾃﾞｰﾀ入力!$B$9:$M$208,12)</f>
        <v>#N/A</v>
      </c>
      <c r="AF53" s="247"/>
      <c r="AG53" s="247"/>
      <c r="AH53" s="247"/>
      <c r="AI53" s="122"/>
      <c r="AJ53" s="59" t="e">
        <f>VLOOKUP(B53,ﾁｰﾑﾃﾞｰﾀ入力!$B$9:$O$208,13)</f>
        <v>#N/A</v>
      </c>
      <c r="AK53" s="60" t="e">
        <f>VLOOKUP(B53,ﾁｰﾑﾃﾞｰﾀ入力!$B$9:$O$208,14)</f>
        <v>#N/A</v>
      </c>
    </row>
    <row r="54" spans="1:37" ht="15.95" customHeight="1">
      <c r="A54" s="18">
        <v>36</v>
      </c>
      <c r="B54" s="95"/>
      <c r="C54" s="115"/>
      <c r="D54" s="117"/>
      <c r="E54" s="115"/>
      <c r="F54" s="116"/>
      <c r="G54" s="115" t="e">
        <f>VLOOKUP(B54,ﾁｰﾑﾃﾞｰﾀ入力!$B$9:$M$208,2)</f>
        <v>#N/A</v>
      </c>
      <c r="H54" s="117"/>
      <c r="I54" s="14" t="s">
        <v>15</v>
      </c>
      <c r="J54" s="117" t="e">
        <f>VLOOKUP(B54,ﾁｰﾑﾃﾞｰﾀ入力!$B$9:$M$208,4)</f>
        <v>#N/A</v>
      </c>
      <c r="K54" s="116"/>
      <c r="L54" s="115" t="e">
        <f>VLOOKUP(B54,ﾁｰﾑﾃﾞｰﾀ入力!$B$9:$M$208,5)</f>
        <v>#N/A</v>
      </c>
      <c r="M54" s="116"/>
      <c r="N54" s="115" t="e">
        <f>VLOOKUP(B54,ﾁｰﾑﾃﾞｰﾀ入力!$B$9:$M$208,6)</f>
        <v>#N/A</v>
      </c>
      <c r="O54" s="117"/>
      <c r="P54" s="117"/>
      <c r="Q54" s="117"/>
      <c r="R54" s="117"/>
      <c r="S54" s="117"/>
      <c r="T54" s="116"/>
      <c r="U54" s="121" t="e">
        <f>VLOOKUP(B54,ﾁｰﾑﾃﾞｰﾀ入力!$B$9:$M$208,8)</f>
        <v>#N/A</v>
      </c>
      <c r="V54" s="122"/>
      <c r="W54" s="121" t="e">
        <f>VLOOKUP(B54,ﾁｰﾑﾃﾞｰﾀ入力!$B$9:$M$208,9)</f>
        <v>#N/A</v>
      </c>
      <c r="X54" s="122"/>
      <c r="Y54" s="121" t="e">
        <f>VLOOKUP(B54,ﾁｰﾑﾃﾞｰﾀ入力!$B$9:$M$208,10)</f>
        <v>#N/A</v>
      </c>
      <c r="Z54" s="122"/>
      <c r="AA54" s="118" t="e">
        <f>VLOOKUP(B54,ﾁｰﾑﾃﾞｰﾀ入力!$B$9:$M$208,11)</f>
        <v>#N/A</v>
      </c>
      <c r="AB54" s="119"/>
      <c r="AC54" s="119"/>
      <c r="AD54" s="120"/>
      <c r="AE54" s="121" t="e">
        <f>VLOOKUP(B54,ﾁｰﾑﾃﾞｰﾀ入力!$B$9:$M$208,12)</f>
        <v>#N/A</v>
      </c>
      <c r="AF54" s="247"/>
      <c r="AG54" s="247"/>
      <c r="AH54" s="247"/>
      <c r="AI54" s="122"/>
      <c r="AJ54" s="59" t="e">
        <f>VLOOKUP(B54,ﾁｰﾑﾃﾞｰﾀ入力!$B$9:$O$208,13)</f>
        <v>#N/A</v>
      </c>
      <c r="AK54" s="60" t="e">
        <f>VLOOKUP(B54,ﾁｰﾑﾃﾞｰﾀ入力!$B$9:$O$208,14)</f>
        <v>#N/A</v>
      </c>
    </row>
    <row r="55" spans="1:37" ht="15.95" customHeight="1">
      <c r="A55" s="18">
        <v>37</v>
      </c>
      <c r="B55" s="95"/>
      <c r="C55" s="115"/>
      <c r="D55" s="117"/>
      <c r="E55" s="115"/>
      <c r="F55" s="116"/>
      <c r="G55" s="115" t="e">
        <f>VLOOKUP(B55,ﾁｰﾑﾃﾞｰﾀ入力!$B$9:$M$208,2)</f>
        <v>#N/A</v>
      </c>
      <c r="H55" s="117"/>
      <c r="I55" s="14" t="s">
        <v>15</v>
      </c>
      <c r="J55" s="117" t="e">
        <f>VLOOKUP(B55,ﾁｰﾑﾃﾞｰﾀ入力!$B$9:$M$208,4)</f>
        <v>#N/A</v>
      </c>
      <c r="K55" s="116"/>
      <c r="L55" s="115" t="e">
        <f>VLOOKUP(B55,ﾁｰﾑﾃﾞｰﾀ入力!$B$9:$M$208,5)</f>
        <v>#N/A</v>
      </c>
      <c r="M55" s="116"/>
      <c r="N55" s="115" t="e">
        <f>VLOOKUP(B55,ﾁｰﾑﾃﾞｰﾀ入力!$B$9:$M$208,6)</f>
        <v>#N/A</v>
      </c>
      <c r="O55" s="117"/>
      <c r="P55" s="117"/>
      <c r="Q55" s="117"/>
      <c r="R55" s="117"/>
      <c r="S55" s="117"/>
      <c r="T55" s="116"/>
      <c r="U55" s="121" t="e">
        <f>VLOOKUP(B55,ﾁｰﾑﾃﾞｰﾀ入力!$B$9:$M$208,8)</f>
        <v>#N/A</v>
      </c>
      <c r="V55" s="122"/>
      <c r="W55" s="121" t="e">
        <f>VLOOKUP(B55,ﾁｰﾑﾃﾞｰﾀ入力!$B$9:$M$208,9)</f>
        <v>#N/A</v>
      </c>
      <c r="X55" s="122"/>
      <c r="Y55" s="121" t="e">
        <f>VLOOKUP(B55,ﾁｰﾑﾃﾞｰﾀ入力!$B$9:$M$208,10)</f>
        <v>#N/A</v>
      </c>
      <c r="Z55" s="122"/>
      <c r="AA55" s="118" t="e">
        <f>VLOOKUP(B55,ﾁｰﾑﾃﾞｰﾀ入力!$B$9:$M$208,11)</f>
        <v>#N/A</v>
      </c>
      <c r="AB55" s="119"/>
      <c r="AC55" s="119"/>
      <c r="AD55" s="120"/>
      <c r="AE55" s="121" t="e">
        <f>VLOOKUP(B55,ﾁｰﾑﾃﾞｰﾀ入力!$B$9:$M$208,12)</f>
        <v>#N/A</v>
      </c>
      <c r="AF55" s="247"/>
      <c r="AG55" s="247"/>
      <c r="AH55" s="247"/>
      <c r="AI55" s="122"/>
      <c r="AJ55" s="59" t="e">
        <f>VLOOKUP(B55,ﾁｰﾑﾃﾞｰﾀ入力!$B$9:$O$208,13)</f>
        <v>#N/A</v>
      </c>
      <c r="AK55" s="60" t="e">
        <f>VLOOKUP(B55,ﾁｰﾑﾃﾞｰﾀ入力!$B$9:$O$208,14)</f>
        <v>#N/A</v>
      </c>
    </row>
    <row r="56" spans="1:37" ht="15.95" customHeight="1">
      <c r="A56" s="18">
        <v>38</v>
      </c>
      <c r="B56" s="95"/>
      <c r="C56" s="115"/>
      <c r="D56" s="117"/>
      <c r="E56" s="115"/>
      <c r="F56" s="116"/>
      <c r="G56" s="115" t="e">
        <f>VLOOKUP(B56,ﾁｰﾑﾃﾞｰﾀ入力!$B$9:$M$208,2)</f>
        <v>#N/A</v>
      </c>
      <c r="H56" s="117"/>
      <c r="I56" s="14" t="s">
        <v>15</v>
      </c>
      <c r="J56" s="117" t="e">
        <f>VLOOKUP(B56,ﾁｰﾑﾃﾞｰﾀ入力!$B$9:$M$208,4)</f>
        <v>#N/A</v>
      </c>
      <c r="K56" s="116"/>
      <c r="L56" s="115" t="e">
        <f>VLOOKUP(B56,ﾁｰﾑﾃﾞｰﾀ入力!$B$9:$M$208,5)</f>
        <v>#N/A</v>
      </c>
      <c r="M56" s="116"/>
      <c r="N56" s="115" t="e">
        <f>VLOOKUP(B56,ﾁｰﾑﾃﾞｰﾀ入力!$B$9:$M$208,6)</f>
        <v>#N/A</v>
      </c>
      <c r="O56" s="117"/>
      <c r="P56" s="117"/>
      <c r="Q56" s="117"/>
      <c r="R56" s="117"/>
      <c r="S56" s="117"/>
      <c r="T56" s="116"/>
      <c r="U56" s="121" t="e">
        <f>VLOOKUP(B56,ﾁｰﾑﾃﾞｰﾀ入力!$B$9:$M$208,8)</f>
        <v>#N/A</v>
      </c>
      <c r="V56" s="122"/>
      <c r="W56" s="121" t="e">
        <f>VLOOKUP(B56,ﾁｰﾑﾃﾞｰﾀ入力!$B$9:$M$208,9)</f>
        <v>#N/A</v>
      </c>
      <c r="X56" s="122"/>
      <c r="Y56" s="121" t="e">
        <f>VLOOKUP(B56,ﾁｰﾑﾃﾞｰﾀ入力!$B$9:$M$208,10)</f>
        <v>#N/A</v>
      </c>
      <c r="Z56" s="122"/>
      <c r="AA56" s="118" t="e">
        <f>VLOOKUP(B56,ﾁｰﾑﾃﾞｰﾀ入力!$B$9:$M$208,11)</f>
        <v>#N/A</v>
      </c>
      <c r="AB56" s="119"/>
      <c r="AC56" s="119"/>
      <c r="AD56" s="120"/>
      <c r="AE56" s="121" t="e">
        <f>VLOOKUP(B56,ﾁｰﾑﾃﾞｰﾀ入力!$B$9:$M$208,12)</f>
        <v>#N/A</v>
      </c>
      <c r="AF56" s="247"/>
      <c r="AG56" s="247"/>
      <c r="AH56" s="247"/>
      <c r="AI56" s="122"/>
      <c r="AJ56" s="59" t="e">
        <f>VLOOKUP(B56,ﾁｰﾑﾃﾞｰﾀ入力!$B$9:$O$208,13)</f>
        <v>#N/A</v>
      </c>
      <c r="AK56" s="60" t="e">
        <f>VLOOKUP(B56,ﾁｰﾑﾃﾞｰﾀ入力!$B$9:$O$208,14)</f>
        <v>#N/A</v>
      </c>
    </row>
    <row r="57" spans="1:37" ht="15.95" customHeight="1">
      <c r="A57" s="18">
        <v>39</v>
      </c>
      <c r="B57" s="95"/>
      <c r="C57" s="115"/>
      <c r="D57" s="117"/>
      <c r="E57" s="115"/>
      <c r="F57" s="116"/>
      <c r="G57" s="115" t="e">
        <f>VLOOKUP(B57,ﾁｰﾑﾃﾞｰﾀ入力!$B$9:$M$208,2)</f>
        <v>#N/A</v>
      </c>
      <c r="H57" s="117"/>
      <c r="I57" s="14" t="s">
        <v>15</v>
      </c>
      <c r="J57" s="117" t="e">
        <f>VLOOKUP(B57,ﾁｰﾑﾃﾞｰﾀ入力!$B$9:$M$208,4)</f>
        <v>#N/A</v>
      </c>
      <c r="K57" s="116"/>
      <c r="L57" s="115" t="e">
        <f>VLOOKUP(B57,ﾁｰﾑﾃﾞｰﾀ入力!$B$9:$M$208,5)</f>
        <v>#N/A</v>
      </c>
      <c r="M57" s="116"/>
      <c r="N57" s="115" t="e">
        <f>VLOOKUP(B57,ﾁｰﾑﾃﾞｰﾀ入力!$B$9:$M$208,6)</f>
        <v>#N/A</v>
      </c>
      <c r="O57" s="117"/>
      <c r="P57" s="117"/>
      <c r="Q57" s="117"/>
      <c r="R57" s="117"/>
      <c r="S57" s="117"/>
      <c r="T57" s="116"/>
      <c r="U57" s="121" t="e">
        <f>VLOOKUP(B57,ﾁｰﾑﾃﾞｰﾀ入力!$B$9:$M$208,8)</f>
        <v>#N/A</v>
      </c>
      <c r="V57" s="122"/>
      <c r="W57" s="121" t="e">
        <f>VLOOKUP(B57,ﾁｰﾑﾃﾞｰﾀ入力!$B$9:$M$208,9)</f>
        <v>#N/A</v>
      </c>
      <c r="X57" s="122"/>
      <c r="Y57" s="121" t="e">
        <f>VLOOKUP(B57,ﾁｰﾑﾃﾞｰﾀ入力!$B$9:$M$208,10)</f>
        <v>#N/A</v>
      </c>
      <c r="Z57" s="122"/>
      <c r="AA57" s="118" t="e">
        <f>VLOOKUP(B57,ﾁｰﾑﾃﾞｰﾀ入力!$B$9:$M$208,11)</f>
        <v>#N/A</v>
      </c>
      <c r="AB57" s="119"/>
      <c r="AC57" s="119"/>
      <c r="AD57" s="120"/>
      <c r="AE57" s="121" t="e">
        <f>VLOOKUP(B57,ﾁｰﾑﾃﾞｰﾀ入力!$B$9:$M$208,12)</f>
        <v>#N/A</v>
      </c>
      <c r="AF57" s="247"/>
      <c r="AG57" s="247"/>
      <c r="AH57" s="247"/>
      <c r="AI57" s="122"/>
      <c r="AJ57" s="59" t="e">
        <f>VLOOKUP(B57,ﾁｰﾑﾃﾞｰﾀ入力!$B$9:$O$208,13)</f>
        <v>#N/A</v>
      </c>
      <c r="AK57" s="60" t="e">
        <f>VLOOKUP(B57,ﾁｰﾑﾃﾞｰﾀ入力!$B$9:$O$208,14)</f>
        <v>#N/A</v>
      </c>
    </row>
    <row r="58" spans="1:37" ht="15.95" customHeight="1">
      <c r="A58" s="18">
        <v>40</v>
      </c>
      <c r="B58" s="95"/>
      <c r="C58" s="115"/>
      <c r="D58" s="117"/>
      <c r="E58" s="115"/>
      <c r="F58" s="116"/>
      <c r="G58" s="115" t="e">
        <f>VLOOKUP(B58,ﾁｰﾑﾃﾞｰﾀ入力!$B$9:$M$208,2)</f>
        <v>#N/A</v>
      </c>
      <c r="H58" s="117"/>
      <c r="I58" s="14" t="s">
        <v>15</v>
      </c>
      <c r="J58" s="117" t="e">
        <f>VLOOKUP(B58,ﾁｰﾑﾃﾞｰﾀ入力!$B$9:$M$208,4)</f>
        <v>#N/A</v>
      </c>
      <c r="K58" s="116"/>
      <c r="L58" s="115" t="e">
        <f>VLOOKUP(B58,ﾁｰﾑﾃﾞｰﾀ入力!$B$9:$M$208,5)</f>
        <v>#N/A</v>
      </c>
      <c r="M58" s="116"/>
      <c r="N58" s="115" t="e">
        <f>VLOOKUP(B58,ﾁｰﾑﾃﾞｰﾀ入力!$B$9:$M$208,6)</f>
        <v>#N/A</v>
      </c>
      <c r="O58" s="117"/>
      <c r="P58" s="117"/>
      <c r="Q58" s="117"/>
      <c r="R58" s="117"/>
      <c r="S58" s="117"/>
      <c r="T58" s="116"/>
      <c r="U58" s="121" t="e">
        <f>VLOOKUP(B58,ﾁｰﾑﾃﾞｰﾀ入力!$B$9:$M$208,8)</f>
        <v>#N/A</v>
      </c>
      <c r="V58" s="122"/>
      <c r="W58" s="121" t="e">
        <f>VLOOKUP(B58,ﾁｰﾑﾃﾞｰﾀ入力!$B$9:$M$208,9)</f>
        <v>#N/A</v>
      </c>
      <c r="X58" s="122"/>
      <c r="Y58" s="121" t="e">
        <f>VLOOKUP(B58,ﾁｰﾑﾃﾞｰﾀ入力!$B$9:$M$208,10)</f>
        <v>#N/A</v>
      </c>
      <c r="Z58" s="122"/>
      <c r="AA58" s="118" t="e">
        <f>VLOOKUP(B58,ﾁｰﾑﾃﾞｰﾀ入力!$B$9:$M$208,11)</f>
        <v>#N/A</v>
      </c>
      <c r="AB58" s="119"/>
      <c r="AC58" s="119"/>
      <c r="AD58" s="120"/>
      <c r="AE58" s="121" t="e">
        <f>VLOOKUP(B58,ﾁｰﾑﾃﾞｰﾀ入力!$B$9:$M$208,12)</f>
        <v>#N/A</v>
      </c>
      <c r="AF58" s="247"/>
      <c r="AG58" s="247"/>
      <c r="AH58" s="247"/>
      <c r="AI58" s="122"/>
      <c r="AJ58" s="59" t="e">
        <f>VLOOKUP(B58,ﾁｰﾑﾃﾞｰﾀ入力!$B$9:$O$208,13)</f>
        <v>#N/A</v>
      </c>
      <c r="AK58" s="60" t="e">
        <f>VLOOKUP(B58,ﾁｰﾑﾃﾞｰﾀ入力!$B$9:$O$208,14)</f>
        <v>#N/A</v>
      </c>
    </row>
    <row r="59" spans="1:37" ht="13.5" customHeight="1">
      <c r="A59" s="243" t="s">
        <v>32</v>
      </c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5"/>
    </row>
    <row r="60" spans="1:37" ht="18" customHeight="1">
      <c r="A60" s="191" t="s">
        <v>29</v>
      </c>
      <c r="B60" s="147"/>
      <c r="C60" s="147"/>
      <c r="D60" s="147"/>
      <c r="E60" s="147"/>
      <c r="F60" s="147"/>
      <c r="G60" s="148"/>
      <c r="H60" s="7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69"/>
      <c r="AK60" s="62"/>
    </row>
    <row r="61" spans="1:37" ht="18" customHeight="1">
      <c r="A61" s="195"/>
      <c r="B61" s="196"/>
      <c r="C61" s="196"/>
      <c r="D61" s="196"/>
      <c r="E61" s="196"/>
      <c r="F61" s="196"/>
      <c r="G61" s="197"/>
      <c r="H61" s="8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70"/>
      <c r="AK61" s="42"/>
    </row>
    <row r="62" spans="1:37" ht="18" customHeight="1"/>
    <row r="63" spans="1:37" ht="18" customHeight="1"/>
    <row r="64" spans="1:37" ht="18" customHeight="1"/>
    <row r="65" ht="18" customHeight="1"/>
    <row r="66" ht="18" customHeight="1"/>
    <row r="67" ht="18" customHeight="1"/>
    <row r="68" ht="18" customHeight="1"/>
    <row r="69" ht="18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</sheetData>
  <mergeCells count="605">
    <mergeCell ref="A1:Z1"/>
    <mergeCell ref="AA1:AG1"/>
    <mergeCell ref="AH1:AI1"/>
    <mergeCell ref="A2:N2"/>
    <mergeCell ref="P2:R2"/>
    <mergeCell ref="T2:V2"/>
    <mergeCell ref="X2:Z2"/>
    <mergeCell ref="AB2:AD2"/>
    <mergeCell ref="A3:D3"/>
    <mergeCell ref="E3:G3"/>
    <mergeCell ref="H3:J3"/>
    <mergeCell ref="L3:N3"/>
    <mergeCell ref="A5:D5"/>
    <mergeCell ref="E5:R5"/>
    <mergeCell ref="S5:V5"/>
    <mergeCell ref="W5:AI5"/>
    <mergeCell ref="A4:D4"/>
    <mergeCell ref="S3:V3"/>
    <mergeCell ref="W3:AI3"/>
    <mergeCell ref="E4:R4"/>
    <mergeCell ref="S4:V4"/>
    <mergeCell ref="W4:AI4"/>
    <mergeCell ref="A7:D7"/>
    <mergeCell ref="E7:R7"/>
    <mergeCell ref="S7:V7"/>
    <mergeCell ref="W7:AI7"/>
    <mergeCell ref="A6:D6"/>
    <mergeCell ref="E6:R6"/>
    <mergeCell ref="S6:V6"/>
    <mergeCell ref="W6:AI6"/>
    <mergeCell ref="P9:Q9"/>
    <mergeCell ref="R9:U9"/>
    <mergeCell ref="E8:H8"/>
    <mergeCell ref="I8:L8"/>
    <mergeCell ref="M8:N8"/>
    <mergeCell ref="P8:Q8"/>
    <mergeCell ref="V8:W8"/>
    <mergeCell ref="Y8:Z8"/>
    <mergeCell ref="AA8:AD8"/>
    <mergeCell ref="A8:D9"/>
    <mergeCell ref="R8:U8"/>
    <mergeCell ref="E9:H9"/>
    <mergeCell ref="I9:L9"/>
    <mergeCell ref="M9:N9"/>
    <mergeCell ref="AE8:AF8"/>
    <mergeCell ref="AE9:AF9"/>
    <mergeCell ref="AH9:AI9"/>
    <mergeCell ref="AH8:AI8"/>
    <mergeCell ref="V9:W9"/>
    <mergeCell ref="Y9:Z9"/>
    <mergeCell ref="AA9:AD9"/>
    <mergeCell ref="V10:W10"/>
    <mergeCell ref="Y10:AA10"/>
    <mergeCell ref="AB10:AC10"/>
    <mergeCell ref="R11:U11"/>
    <mergeCell ref="V11:W11"/>
    <mergeCell ref="Y11:AA11"/>
    <mergeCell ref="AB11:AC11"/>
    <mergeCell ref="A10:I10"/>
    <mergeCell ref="J10:M10"/>
    <mergeCell ref="N10:O10"/>
    <mergeCell ref="P10:Q10"/>
    <mergeCell ref="R10:U10"/>
    <mergeCell ref="AB13:AC13"/>
    <mergeCell ref="R13:U13"/>
    <mergeCell ref="V13:W13"/>
    <mergeCell ref="R12:U12"/>
    <mergeCell ref="V12:W12"/>
    <mergeCell ref="AB12:AC12"/>
    <mergeCell ref="Y12:AA12"/>
    <mergeCell ref="A11:I11"/>
    <mergeCell ref="J11:M11"/>
    <mergeCell ref="A13:I13"/>
    <mergeCell ref="J13:M13"/>
    <mergeCell ref="N13:O13"/>
    <mergeCell ref="P13:Q13"/>
    <mergeCell ref="N12:O12"/>
    <mergeCell ref="P12:Q12"/>
    <mergeCell ref="N11:O11"/>
    <mergeCell ref="P11:Q11"/>
    <mergeCell ref="A14:I14"/>
    <mergeCell ref="J14:M14"/>
    <mergeCell ref="N14:O14"/>
    <mergeCell ref="P14:Q14"/>
    <mergeCell ref="R14:U14"/>
    <mergeCell ref="V14:W14"/>
    <mergeCell ref="Y13:AA13"/>
    <mergeCell ref="A12:I12"/>
    <mergeCell ref="J12:M12"/>
    <mergeCell ref="A17:A18"/>
    <mergeCell ref="B17:B18"/>
    <mergeCell ref="C17:D18"/>
    <mergeCell ref="E17:F18"/>
    <mergeCell ref="G17:K17"/>
    <mergeCell ref="L17:M18"/>
    <mergeCell ref="G18:H18"/>
    <mergeCell ref="Y17:Z18"/>
    <mergeCell ref="J18:K18"/>
    <mergeCell ref="AE19:AI19"/>
    <mergeCell ref="S19:T19"/>
    <mergeCell ref="W20:X20"/>
    <mergeCell ref="Y20:Z20"/>
    <mergeCell ref="AA20:AD20"/>
    <mergeCell ref="AA19:AD19"/>
    <mergeCell ref="Y19:Z19"/>
    <mergeCell ref="AB14:AC14"/>
    <mergeCell ref="AA17:AD18"/>
    <mergeCell ref="AE17:AI18"/>
    <mergeCell ref="U19:V19"/>
    <mergeCell ref="W19:X19"/>
    <mergeCell ref="Y15:AA15"/>
    <mergeCell ref="AB15:AC15"/>
    <mergeCell ref="Y16:AA16"/>
    <mergeCell ref="Y14:AA14"/>
    <mergeCell ref="AD14:AK14"/>
    <mergeCell ref="C19:D19"/>
    <mergeCell ref="E19:F19"/>
    <mergeCell ref="G19:H19"/>
    <mergeCell ref="J19:K19"/>
    <mergeCell ref="L19:M19"/>
    <mergeCell ref="N19:R19"/>
    <mergeCell ref="N17:T18"/>
    <mergeCell ref="U17:V18"/>
    <mergeCell ref="W17:X18"/>
    <mergeCell ref="AE20:AI20"/>
    <mergeCell ref="C21:D21"/>
    <mergeCell ref="E21:F21"/>
    <mergeCell ref="G21:H21"/>
    <mergeCell ref="J21:K21"/>
    <mergeCell ref="L21:M21"/>
    <mergeCell ref="N21:R21"/>
    <mergeCell ref="AA21:AD21"/>
    <mergeCell ref="AE21:AI21"/>
    <mergeCell ref="S21:T21"/>
    <mergeCell ref="U21:V21"/>
    <mergeCell ref="W21:X21"/>
    <mergeCell ref="Y21:Z21"/>
    <mergeCell ref="C20:D20"/>
    <mergeCell ref="E20:F20"/>
    <mergeCell ref="G20:H20"/>
    <mergeCell ref="J20:K20"/>
    <mergeCell ref="L20:M20"/>
    <mergeCell ref="N20:R20"/>
    <mergeCell ref="S20:T20"/>
    <mergeCell ref="U20:V20"/>
    <mergeCell ref="W22:X22"/>
    <mergeCell ref="Y22:Z22"/>
    <mergeCell ref="AA23:AD23"/>
    <mergeCell ref="AE23:AI23"/>
    <mergeCell ref="C23:D23"/>
    <mergeCell ref="E23:F23"/>
    <mergeCell ref="G23:H23"/>
    <mergeCell ref="J23:K23"/>
    <mergeCell ref="L23:M23"/>
    <mergeCell ref="N23:R23"/>
    <mergeCell ref="AA22:AD22"/>
    <mergeCell ref="AE22:AI22"/>
    <mergeCell ref="C22:D22"/>
    <mergeCell ref="E22:F22"/>
    <mergeCell ref="G22:H22"/>
    <mergeCell ref="J22:K22"/>
    <mergeCell ref="L22:M22"/>
    <mergeCell ref="N22:R22"/>
    <mergeCell ref="S22:T22"/>
    <mergeCell ref="U22:V22"/>
    <mergeCell ref="S23:T23"/>
    <mergeCell ref="U23:V23"/>
    <mergeCell ref="W23:X23"/>
    <mergeCell ref="Y23:Z23"/>
    <mergeCell ref="AA24:AD24"/>
    <mergeCell ref="AE24:AI24"/>
    <mergeCell ref="S24:T24"/>
    <mergeCell ref="U24:V24"/>
    <mergeCell ref="W24:X24"/>
    <mergeCell ref="Y24:Z24"/>
    <mergeCell ref="C25:D25"/>
    <mergeCell ref="E25:F25"/>
    <mergeCell ref="G25:H25"/>
    <mergeCell ref="J25:K25"/>
    <mergeCell ref="L25:M25"/>
    <mergeCell ref="N25:R25"/>
    <mergeCell ref="S25:T25"/>
    <mergeCell ref="U25:V25"/>
    <mergeCell ref="C24:D24"/>
    <mergeCell ref="E24:F24"/>
    <mergeCell ref="G24:H24"/>
    <mergeCell ref="J24:K24"/>
    <mergeCell ref="L24:M24"/>
    <mergeCell ref="N24:R24"/>
    <mergeCell ref="Y26:Z26"/>
    <mergeCell ref="AA27:AD27"/>
    <mergeCell ref="AE27:AI27"/>
    <mergeCell ref="S27:T27"/>
    <mergeCell ref="U27:V27"/>
    <mergeCell ref="W27:X27"/>
    <mergeCell ref="Y27:Z27"/>
    <mergeCell ref="W25:X25"/>
    <mergeCell ref="Y25:Z25"/>
    <mergeCell ref="AA26:AD26"/>
    <mergeCell ref="AE26:AI26"/>
    <mergeCell ref="AA25:AD25"/>
    <mergeCell ref="AE25:AI25"/>
    <mergeCell ref="C27:D27"/>
    <mergeCell ref="E27:F27"/>
    <mergeCell ref="G27:H27"/>
    <mergeCell ref="J27:K27"/>
    <mergeCell ref="L27:M27"/>
    <mergeCell ref="N27:R27"/>
    <mergeCell ref="S26:T26"/>
    <mergeCell ref="U26:V26"/>
    <mergeCell ref="W26:X26"/>
    <mergeCell ref="C26:D26"/>
    <mergeCell ref="E26:F26"/>
    <mergeCell ref="G26:H26"/>
    <mergeCell ref="J26:K26"/>
    <mergeCell ref="L26:M26"/>
    <mergeCell ref="N26:R26"/>
    <mergeCell ref="W28:X28"/>
    <mergeCell ref="Y28:Z28"/>
    <mergeCell ref="AA29:AD29"/>
    <mergeCell ref="AE29:AI29"/>
    <mergeCell ref="C29:D29"/>
    <mergeCell ref="E29:F29"/>
    <mergeCell ref="G29:H29"/>
    <mergeCell ref="J29:K29"/>
    <mergeCell ref="L29:M29"/>
    <mergeCell ref="N29:R29"/>
    <mergeCell ref="AA28:AD28"/>
    <mergeCell ref="AE28:AI28"/>
    <mergeCell ref="C28:D28"/>
    <mergeCell ref="E28:F28"/>
    <mergeCell ref="G28:H28"/>
    <mergeCell ref="J28:K28"/>
    <mergeCell ref="L28:M28"/>
    <mergeCell ref="N28:R28"/>
    <mergeCell ref="S28:T28"/>
    <mergeCell ref="U28:V28"/>
    <mergeCell ref="S29:T29"/>
    <mergeCell ref="U29:V29"/>
    <mergeCell ref="W29:X29"/>
    <mergeCell ref="Y29:Z29"/>
    <mergeCell ref="AA30:AD30"/>
    <mergeCell ref="AE30:AI30"/>
    <mergeCell ref="S30:T30"/>
    <mergeCell ref="U30:V30"/>
    <mergeCell ref="W30:X30"/>
    <mergeCell ref="Y30:Z30"/>
    <mergeCell ref="C31:D31"/>
    <mergeCell ref="E31:F31"/>
    <mergeCell ref="G31:H31"/>
    <mergeCell ref="J31:K31"/>
    <mergeCell ref="L31:M31"/>
    <mergeCell ref="N31:R31"/>
    <mergeCell ref="S31:T31"/>
    <mergeCell ref="U31:V31"/>
    <mergeCell ref="C30:D30"/>
    <mergeCell ref="E30:F30"/>
    <mergeCell ref="G30:H30"/>
    <mergeCell ref="J30:K30"/>
    <mergeCell ref="L30:M30"/>
    <mergeCell ref="N30:R30"/>
    <mergeCell ref="Y32:Z32"/>
    <mergeCell ref="AA33:AD33"/>
    <mergeCell ref="AE33:AI33"/>
    <mergeCell ref="S33:T33"/>
    <mergeCell ref="U33:V33"/>
    <mergeCell ref="W33:X33"/>
    <mergeCell ref="Y33:Z33"/>
    <mergeCell ref="W31:X31"/>
    <mergeCell ref="Y31:Z31"/>
    <mergeCell ref="AA32:AD32"/>
    <mergeCell ref="AE32:AI32"/>
    <mergeCell ref="AA31:AD31"/>
    <mergeCell ref="AE31:AI31"/>
    <mergeCell ref="C33:D33"/>
    <mergeCell ref="E33:F33"/>
    <mergeCell ref="G33:H33"/>
    <mergeCell ref="J33:K33"/>
    <mergeCell ref="L33:M33"/>
    <mergeCell ref="N33:R33"/>
    <mergeCell ref="S32:T32"/>
    <mergeCell ref="U32:V32"/>
    <mergeCell ref="W32:X32"/>
    <mergeCell ref="C32:D32"/>
    <mergeCell ref="E32:F32"/>
    <mergeCell ref="G32:H32"/>
    <mergeCell ref="J32:K32"/>
    <mergeCell ref="L32:M32"/>
    <mergeCell ref="N32:R32"/>
    <mergeCell ref="W34:X34"/>
    <mergeCell ref="Y34:Z34"/>
    <mergeCell ref="AA35:AD35"/>
    <mergeCell ref="AE35:AI35"/>
    <mergeCell ref="C35:D35"/>
    <mergeCell ref="E35:F35"/>
    <mergeCell ref="G35:H35"/>
    <mergeCell ref="J35:K35"/>
    <mergeCell ref="L35:M35"/>
    <mergeCell ref="N35:R35"/>
    <mergeCell ref="AA34:AD34"/>
    <mergeCell ref="AE34:AI34"/>
    <mergeCell ref="C34:D34"/>
    <mergeCell ref="E34:F34"/>
    <mergeCell ref="G34:H34"/>
    <mergeCell ref="J34:K34"/>
    <mergeCell ref="L34:M34"/>
    <mergeCell ref="N34:R34"/>
    <mergeCell ref="S34:T34"/>
    <mergeCell ref="U34:V34"/>
    <mergeCell ref="S35:T35"/>
    <mergeCell ref="U35:V35"/>
    <mergeCell ref="W35:X35"/>
    <mergeCell ref="Y35:Z35"/>
    <mergeCell ref="AA36:AD36"/>
    <mergeCell ref="AE36:AI36"/>
    <mergeCell ref="S36:T36"/>
    <mergeCell ref="U36:V36"/>
    <mergeCell ref="W36:X36"/>
    <mergeCell ref="Y36:Z36"/>
    <mergeCell ref="C37:D37"/>
    <mergeCell ref="E37:F37"/>
    <mergeCell ref="G37:H37"/>
    <mergeCell ref="J37:K37"/>
    <mergeCell ref="L37:M37"/>
    <mergeCell ref="N37:R37"/>
    <mergeCell ref="S37:T37"/>
    <mergeCell ref="U37:V37"/>
    <mergeCell ref="C36:D36"/>
    <mergeCell ref="E36:F36"/>
    <mergeCell ref="G36:H36"/>
    <mergeCell ref="J36:K36"/>
    <mergeCell ref="L36:M36"/>
    <mergeCell ref="N36:R36"/>
    <mergeCell ref="Y38:Z38"/>
    <mergeCell ref="AA39:AD39"/>
    <mergeCell ref="AE39:AI39"/>
    <mergeCell ref="S39:T39"/>
    <mergeCell ref="U39:V39"/>
    <mergeCell ref="W39:X39"/>
    <mergeCell ref="Y39:Z39"/>
    <mergeCell ref="W37:X37"/>
    <mergeCell ref="Y37:Z37"/>
    <mergeCell ref="AA38:AD38"/>
    <mergeCell ref="AE38:AI38"/>
    <mergeCell ref="AA37:AD37"/>
    <mergeCell ref="AE37:AI37"/>
    <mergeCell ref="C39:D39"/>
    <mergeCell ref="E39:F39"/>
    <mergeCell ref="G39:H39"/>
    <mergeCell ref="J39:K39"/>
    <mergeCell ref="L39:M39"/>
    <mergeCell ref="N39:R39"/>
    <mergeCell ref="S38:T38"/>
    <mergeCell ref="U38:V38"/>
    <mergeCell ref="W38:X38"/>
    <mergeCell ref="C38:D38"/>
    <mergeCell ref="E38:F38"/>
    <mergeCell ref="G38:H38"/>
    <mergeCell ref="J38:K38"/>
    <mergeCell ref="L38:M38"/>
    <mergeCell ref="N38:R38"/>
    <mergeCell ref="W40:X40"/>
    <mergeCell ref="Y40:Z40"/>
    <mergeCell ref="AA41:AD41"/>
    <mergeCell ref="AE41:AI41"/>
    <mergeCell ref="C41:D41"/>
    <mergeCell ref="E41:F41"/>
    <mergeCell ref="G41:H41"/>
    <mergeCell ref="J41:K41"/>
    <mergeCell ref="L41:M41"/>
    <mergeCell ref="N41:R41"/>
    <mergeCell ref="AA40:AD40"/>
    <mergeCell ref="AE40:AI40"/>
    <mergeCell ref="C40:D40"/>
    <mergeCell ref="E40:F40"/>
    <mergeCell ref="G40:H40"/>
    <mergeCell ref="J40:K40"/>
    <mergeCell ref="L40:M40"/>
    <mergeCell ref="N40:R40"/>
    <mergeCell ref="S40:T40"/>
    <mergeCell ref="U40:V40"/>
    <mergeCell ref="S41:T41"/>
    <mergeCell ref="U41:V41"/>
    <mergeCell ref="W41:X41"/>
    <mergeCell ref="Y41:Z41"/>
    <mergeCell ref="AA42:AD42"/>
    <mergeCell ref="AE42:AI42"/>
    <mergeCell ref="S42:T42"/>
    <mergeCell ref="U42:V42"/>
    <mergeCell ref="W42:X42"/>
    <mergeCell ref="Y42:Z42"/>
    <mergeCell ref="C43:D43"/>
    <mergeCell ref="E43:F43"/>
    <mergeCell ref="G43:H43"/>
    <mergeCell ref="J43:K43"/>
    <mergeCell ref="L43:M43"/>
    <mergeCell ref="N43:R43"/>
    <mergeCell ref="S43:T43"/>
    <mergeCell ref="U43:V43"/>
    <mergeCell ref="C42:D42"/>
    <mergeCell ref="E42:F42"/>
    <mergeCell ref="G42:H42"/>
    <mergeCell ref="J42:K42"/>
    <mergeCell ref="L42:M42"/>
    <mergeCell ref="N42:R42"/>
    <mergeCell ref="Y44:Z44"/>
    <mergeCell ref="AA45:AD45"/>
    <mergeCell ref="AE45:AI45"/>
    <mergeCell ref="S45:T45"/>
    <mergeCell ref="U45:V45"/>
    <mergeCell ref="W45:X45"/>
    <mergeCell ref="Y45:Z45"/>
    <mergeCell ref="W43:X43"/>
    <mergeCell ref="Y43:Z43"/>
    <mergeCell ref="AA44:AD44"/>
    <mergeCell ref="AE44:AI44"/>
    <mergeCell ref="AA43:AD43"/>
    <mergeCell ref="AE43:AI43"/>
    <mergeCell ref="C45:D45"/>
    <mergeCell ref="E45:F45"/>
    <mergeCell ref="G45:H45"/>
    <mergeCell ref="J45:K45"/>
    <mergeCell ref="L45:M45"/>
    <mergeCell ref="N45:R45"/>
    <mergeCell ref="S44:T44"/>
    <mergeCell ref="U44:V44"/>
    <mergeCell ref="W44:X44"/>
    <mergeCell ref="C44:D44"/>
    <mergeCell ref="E44:F44"/>
    <mergeCell ref="G44:H44"/>
    <mergeCell ref="J44:K44"/>
    <mergeCell ref="L44:M44"/>
    <mergeCell ref="N44:R44"/>
    <mergeCell ref="W46:X46"/>
    <mergeCell ref="Y46:Z46"/>
    <mergeCell ref="AA47:AD47"/>
    <mergeCell ref="AE47:AI47"/>
    <mergeCell ref="C47:D47"/>
    <mergeCell ref="E47:F47"/>
    <mergeCell ref="G47:H47"/>
    <mergeCell ref="J47:K47"/>
    <mergeCell ref="L47:M47"/>
    <mergeCell ref="N47:R47"/>
    <mergeCell ref="AA46:AD46"/>
    <mergeCell ref="AE46:AI46"/>
    <mergeCell ref="C46:D46"/>
    <mergeCell ref="E46:F46"/>
    <mergeCell ref="G46:H46"/>
    <mergeCell ref="J46:K46"/>
    <mergeCell ref="L46:M46"/>
    <mergeCell ref="N46:R46"/>
    <mergeCell ref="S46:T46"/>
    <mergeCell ref="U46:V46"/>
    <mergeCell ref="S47:T47"/>
    <mergeCell ref="U47:V47"/>
    <mergeCell ref="W47:X47"/>
    <mergeCell ref="Y47:Z47"/>
    <mergeCell ref="AA48:AD48"/>
    <mergeCell ref="AE48:AI48"/>
    <mergeCell ref="S48:T48"/>
    <mergeCell ref="U48:V48"/>
    <mergeCell ref="W48:X48"/>
    <mergeCell ref="Y48:Z48"/>
    <mergeCell ref="C49:D49"/>
    <mergeCell ref="E49:F49"/>
    <mergeCell ref="G49:H49"/>
    <mergeCell ref="J49:K49"/>
    <mergeCell ref="L49:M49"/>
    <mergeCell ref="N49:R49"/>
    <mergeCell ref="S49:T49"/>
    <mergeCell ref="U49:V49"/>
    <mergeCell ref="C48:D48"/>
    <mergeCell ref="E48:F48"/>
    <mergeCell ref="G48:H48"/>
    <mergeCell ref="J48:K48"/>
    <mergeCell ref="L48:M48"/>
    <mergeCell ref="N48:R48"/>
    <mergeCell ref="Y50:Z50"/>
    <mergeCell ref="AA51:AD51"/>
    <mergeCell ref="AE51:AI51"/>
    <mergeCell ref="S51:T51"/>
    <mergeCell ref="U51:V51"/>
    <mergeCell ref="W51:X51"/>
    <mergeCell ref="Y51:Z51"/>
    <mergeCell ref="W49:X49"/>
    <mergeCell ref="Y49:Z49"/>
    <mergeCell ref="AA50:AD50"/>
    <mergeCell ref="AE50:AI50"/>
    <mergeCell ref="AA49:AD49"/>
    <mergeCell ref="AE49:AI49"/>
    <mergeCell ref="C51:D51"/>
    <mergeCell ref="E51:F51"/>
    <mergeCell ref="G51:H51"/>
    <mergeCell ref="J51:K51"/>
    <mergeCell ref="L51:M51"/>
    <mergeCell ref="N51:R51"/>
    <mergeCell ref="S50:T50"/>
    <mergeCell ref="U50:V50"/>
    <mergeCell ref="W50:X50"/>
    <mergeCell ref="C50:D50"/>
    <mergeCell ref="E50:F50"/>
    <mergeCell ref="G50:H50"/>
    <mergeCell ref="J50:K50"/>
    <mergeCell ref="L50:M50"/>
    <mergeCell ref="N50:R50"/>
    <mergeCell ref="W52:X52"/>
    <mergeCell ref="Y52:Z52"/>
    <mergeCell ref="AA53:AD53"/>
    <mergeCell ref="AE53:AI53"/>
    <mergeCell ref="C53:D53"/>
    <mergeCell ref="E53:F53"/>
    <mergeCell ref="G53:H53"/>
    <mergeCell ref="J53:K53"/>
    <mergeCell ref="L53:M53"/>
    <mergeCell ref="N53:R53"/>
    <mergeCell ref="AA52:AD52"/>
    <mergeCell ref="AE52:AI52"/>
    <mergeCell ref="C52:D52"/>
    <mergeCell ref="E52:F52"/>
    <mergeCell ref="G52:H52"/>
    <mergeCell ref="J52:K52"/>
    <mergeCell ref="L52:M52"/>
    <mergeCell ref="N52:R52"/>
    <mergeCell ref="S52:T52"/>
    <mergeCell ref="U52:V52"/>
    <mergeCell ref="S53:T53"/>
    <mergeCell ref="U53:V53"/>
    <mergeCell ref="W53:X53"/>
    <mergeCell ref="Y53:Z53"/>
    <mergeCell ref="AA54:AD54"/>
    <mergeCell ref="AE54:AI54"/>
    <mergeCell ref="S54:T54"/>
    <mergeCell ref="U54:V54"/>
    <mergeCell ref="W54:X54"/>
    <mergeCell ref="Y54:Z54"/>
    <mergeCell ref="J55:K55"/>
    <mergeCell ref="L55:M55"/>
    <mergeCell ref="N55:R55"/>
    <mergeCell ref="S55:T55"/>
    <mergeCell ref="U55:V55"/>
    <mergeCell ref="C54:D54"/>
    <mergeCell ref="E54:F54"/>
    <mergeCell ref="G54:H54"/>
    <mergeCell ref="J54:K54"/>
    <mergeCell ref="L54:M54"/>
    <mergeCell ref="N54:R54"/>
    <mergeCell ref="AE57:AI57"/>
    <mergeCell ref="S57:T57"/>
    <mergeCell ref="U57:V57"/>
    <mergeCell ref="W57:X57"/>
    <mergeCell ref="Y57:Z57"/>
    <mergeCell ref="W55:X55"/>
    <mergeCell ref="Y55:Z55"/>
    <mergeCell ref="AA56:AD56"/>
    <mergeCell ref="AE56:AI56"/>
    <mergeCell ref="AA55:AD55"/>
    <mergeCell ref="AE55:AI55"/>
    <mergeCell ref="A60:G61"/>
    <mergeCell ref="I60:AI61"/>
    <mergeCell ref="V15:W15"/>
    <mergeCell ref="A59:AI59"/>
    <mergeCell ref="J16:M16"/>
    <mergeCell ref="N16:O16"/>
    <mergeCell ref="P16:Q16"/>
    <mergeCell ref="R16:U16"/>
    <mergeCell ref="AA58:AD58"/>
    <mergeCell ref="AE58:AI58"/>
    <mergeCell ref="C58:D58"/>
    <mergeCell ref="E58:F58"/>
    <mergeCell ref="G58:H58"/>
    <mergeCell ref="J58:K58"/>
    <mergeCell ref="L58:M58"/>
    <mergeCell ref="N58:R58"/>
    <mergeCell ref="S58:T58"/>
    <mergeCell ref="U58:V58"/>
    <mergeCell ref="C57:D57"/>
    <mergeCell ref="E57:F57"/>
    <mergeCell ref="G57:H57"/>
    <mergeCell ref="J57:K57"/>
    <mergeCell ref="L57:M57"/>
    <mergeCell ref="N57:R57"/>
    <mergeCell ref="AB16:AC16"/>
    <mergeCell ref="A16:I16"/>
    <mergeCell ref="V16:W16"/>
    <mergeCell ref="A15:I15"/>
    <mergeCell ref="J15:M15"/>
    <mergeCell ref="N15:O15"/>
    <mergeCell ref="P15:Q15"/>
    <mergeCell ref="R15:U15"/>
    <mergeCell ref="W58:X58"/>
    <mergeCell ref="Y58:Z58"/>
    <mergeCell ref="S56:T56"/>
    <mergeCell ref="U56:V56"/>
    <mergeCell ref="W56:X56"/>
    <mergeCell ref="Y56:Z56"/>
    <mergeCell ref="AA57:AD57"/>
    <mergeCell ref="C56:D56"/>
    <mergeCell ref="E56:F56"/>
    <mergeCell ref="G56:H56"/>
    <mergeCell ref="J56:K56"/>
    <mergeCell ref="L56:M56"/>
    <mergeCell ref="N56:R56"/>
    <mergeCell ref="C55:D55"/>
    <mergeCell ref="E55:F55"/>
    <mergeCell ref="G55:H55"/>
  </mergeCells>
  <phoneticPr fontId="2"/>
  <conditionalFormatting sqref="AD14">
    <cfRule type="cellIs" dxfId="0" priority="1" stopIfTrue="1" operator="equal">
      <formula>0</formula>
    </cfRule>
  </conditionalFormatting>
  <pageMargins left="0.39370078740157483" right="0.19685039370078741" top="0.19685039370078741" bottom="0.19685039370078741" header="0.31496062992125984" footer="0.31496062992125984"/>
  <pageSetup paperSize="9" scale="83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7"/>
  <sheetViews>
    <sheetView workbookViewId="0">
      <selection sqref="A1:Z1"/>
    </sheetView>
  </sheetViews>
  <sheetFormatPr defaultRowHeight="13.5"/>
  <cols>
    <col min="1" max="35" width="2.75" customWidth="1"/>
    <col min="36" max="37" width="10.625" style="1" customWidth="1"/>
    <col min="38" max="60" width="5.625" customWidth="1"/>
  </cols>
  <sheetData>
    <row r="1" spans="1:37" ht="30" customHeight="1">
      <c r="A1" s="202" t="str">
        <f>'A_登録（BL用30名）'!A1:AD1</f>
        <v>高円宮杯 JFA U-18サッカーリーグ2023 IFAリーグ　選手登録用紙　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18">
        <f>'A_登録（BL用30名）'!AA1:AG1</f>
        <v>45000</v>
      </c>
      <c r="AB1" s="218"/>
      <c r="AC1" s="218"/>
      <c r="AD1" s="218"/>
      <c r="AE1" s="218"/>
      <c r="AF1" s="218"/>
      <c r="AG1" s="218"/>
      <c r="AH1" s="217" t="s">
        <v>1</v>
      </c>
      <c r="AI1" s="217"/>
    </row>
    <row r="2" spans="1:37" s="1" customFormat="1" ht="24.95" customHeight="1">
      <c r="A2" s="139" t="s">
        <v>23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6"/>
      <c r="P2" s="137" t="s">
        <v>30</v>
      </c>
      <c r="Q2" s="137"/>
      <c r="R2" s="137"/>
      <c r="S2" s="5"/>
      <c r="T2" s="137" t="s">
        <v>31</v>
      </c>
      <c r="U2" s="137"/>
      <c r="V2" s="137"/>
      <c r="W2" s="5"/>
      <c r="X2" s="137" t="s">
        <v>39</v>
      </c>
      <c r="Y2" s="137"/>
      <c r="Z2" s="137"/>
      <c r="AA2" s="5"/>
      <c r="AB2" s="137" t="s">
        <v>40</v>
      </c>
      <c r="AC2" s="137"/>
      <c r="AD2" s="137"/>
      <c r="AE2" s="5" t="s">
        <v>41</v>
      </c>
      <c r="AF2" s="5" t="s">
        <v>42</v>
      </c>
      <c r="AG2" s="5" t="s">
        <v>43</v>
      </c>
      <c r="AH2" s="5" t="s">
        <v>44</v>
      </c>
      <c r="AI2" s="13" t="s">
        <v>45</v>
      </c>
      <c r="AJ2" s="61"/>
      <c r="AK2" s="62"/>
    </row>
    <row r="3" spans="1:37" ht="18" customHeight="1">
      <c r="A3" s="135" t="s">
        <v>2</v>
      </c>
      <c r="B3" s="129"/>
      <c r="C3" s="129"/>
      <c r="D3" s="129"/>
      <c r="E3" s="176" t="str">
        <f>'A_登録（BL用30名）'!E3:G3</f>
        <v>2023年</v>
      </c>
      <c r="F3" s="176"/>
      <c r="G3" s="176"/>
      <c r="H3" s="129"/>
      <c r="I3" s="129"/>
      <c r="J3" s="129"/>
      <c r="K3" s="3" t="s">
        <v>16</v>
      </c>
      <c r="L3" s="129"/>
      <c r="M3" s="129"/>
      <c r="N3" s="129"/>
      <c r="O3" s="3" t="s">
        <v>27</v>
      </c>
      <c r="P3" s="9" t="s">
        <v>28</v>
      </c>
      <c r="Q3" s="3"/>
      <c r="R3" s="4" t="s">
        <v>17</v>
      </c>
      <c r="S3" s="135" t="s">
        <v>13</v>
      </c>
      <c r="T3" s="129"/>
      <c r="U3" s="129"/>
      <c r="V3" s="136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49"/>
      <c r="AK3" s="50"/>
    </row>
    <row r="4" spans="1:37" ht="15" customHeight="1">
      <c r="A4" s="135" t="s">
        <v>3</v>
      </c>
      <c r="B4" s="129"/>
      <c r="C4" s="129"/>
      <c r="D4" s="136"/>
      <c r="E4" s="135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36"/>
      <c r="S4" s="135" t="s">
        <v>14</v>
      </c>
      <c r="T4" s="129"/>
      <c r="U4" s="129"/>
      <c r="V4" s="136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49"/>
      <c r="AK4" s="50"/>
    </row>
    <row r="5" spans="1:37" ht="15" customHeight="1">
      <c r="A5" s="135" t="s">
        <v>4</v>
      </c>
      <c r="B5" s="129"/>
      <c r="C5" s="129"/>
      <c r="D5" s="136"/>
      <c r="E5" s="135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36"/>
      <c r="S5" s="135" t="s">
        <v>66</v>
      </c>
      <c r="T5" s="129"/>
      <c r="U5" s="129"/>
      <c r="V5" s="136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49"/>
      <c r="AK5" s="50"/>
    </row>
    <row r="6" spans="1:37" ht="15" customHeight="1">
      <c r="A6" s="135" t="s">
        <v>73</v>
      </c>
      <c r="B6" s="129"/>
      <c r="C6" s="129"/>
      <c r="D6" s="136"/>
      <c r="E6" s="135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6"/>
      <c r="S6" s="135" t="s">
        <v>71</v>
      </c>
      <c r="T6" s="129"/>
      <c r="U6" s="129"/>
      <c r="V6" s="136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49"/>
      <c r="AK6" s="50"/>
    </row>
    <row r="7" spans="1:37" ht="15" customHeight="1">
      <c r="A7" s="135" t="s">
        <v>74</v>
      </c>
      <c r="B7" s="129"/>
      <c r="C7" s="129"/>
      <c r="D7" s="136"/>
      <c r="E7" s="135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36"/>
      <c r="S7" s="142"/>
      <c r="T7" s="143"/>
      <c r="U7" s="143"/>
      <c r="V7" s="144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49"/>
      <c r="AK7" s="50"/>
    </row>
    <row r="8" spans="1:37" ht="15" customHeight="1">
      <c r="A8" s="105" t="s">
        <v>5</v>
      </c>
      <c r="B8" s="107"/>
      <c r="C8" s="107"/>
      <c r="D8" s="154"/>
      <c r="E8" s="135" t="s">
        <v>21</v>
      </c>
      <c r="F8" s="129"/>
      <c r="G8" s="129"/>
      <c r="H8" s="136"/>
      <c r="I8" s="135" t="s">
        <v>10</v>
      </c>
      <c r="J8" s="129"/>
      <c r="K8" s="129"/>
      <c r="L8" s="136"/>
      <c r="M8" s="135"/>
      <c r="N8" s="129"/>
      <c r="O8" s="3" t="s">
        <v>15</v>
      </c>
      <c r="P8" s="129"/>
      <c r="Q8" s="136"/>
      <c r="R8" s="135" t="s">
        <v>11</v>
      </c>
      <c r="S8" s="129"/>
      <c r="T8" s="129"/>
      <c r="U8" s="136"/>
      <c r="V8" s="135"/>
      <c r="W8" s="129"/>
      <c r="X8" s="3" t="s">
        <v>15</v>
      </c>
      <c r="Y8" s="129"/>
      <c r="Z8" s="136"/>
      <c r="AA8" s="135" t="s">
        <v>12</v>
      </c>
      <c r="AB8" s="129"/>
      <c r="AC8" s="129"/>
      <c r="AD8" s="136"/>
      <c r="AE8" s="135"/>
      <c r="AF8" s="129"/>
      <c r="AG8" s="3" t="s">
        <v>15</v>
      </c>
      <c r="AH8" s="129"/>
      <c r="AI8" s="136"/>
      <c r="AJ8" s="49"/>
      <c r="AK8" s="50"/>
    </row>
    <row r="9" spans="1:37" ht="15" customHeight="1">
      <c r="A9" s="106"/>
      <c r="B9" s="126"/>
      <c r="C9" s="126"/>
      <c r="D9" s="127"/>
      <c r="E9" s="135" t="s">
        <v>22</v>
      </c>
      <c r="F9" s="129"/>
      <c r="G9" s="129"/>
      <c r="H9" s="136"/>
      <c r="I9" s="135" t="s">
        <v>10</v>
      </c>
      <c r="J9" s="129"/>
      <c r="K9" s="129"/>
      <c r="L9" s="136"/>
      <c r="M9" s="135"/>
      <c r="N9" s="129"/>
      <c r="O9" s="3" t="s">
        <v>15</v>
      </c>
      <c r="P9" s="129"/>
      <c r="Q9" s="136"/>
      <c r="R9" s="135" t="s">
        <v>11</v>
      </c>
      <c r="S9" s="129"/>
      <c r="T9" s="129"/>
      <c r="U9" s="136"/>
      <c r="V9" s="135"/>
      <c r="W9" s="129"/>
      <c r="X9" s="3" t="s">
        <v>15</v>
      </c>
      <c r="Y9" s="129"/>
      <c r="Z9" s="136"/>
      <c r="AA9" s="135" t="s">
        <v>12</v>
      </c>
      <c r="AB9" s="129"/>
      <c r="AC9" s="129"/>
      <c r="AD9" s="136"/>
      <c r="AE9" s="135"/>
      <c r="AF9" s="129"/>
      <c r="AG9" s="3" t="s">
        <v>15</v>
      </c>
      <c r="AH9" s="129"/>
      <c r="AI9" s="136"/>
      <c r="AJ9" s="49"/>
      <c r="AK9" s="50"/>
    </row>
    <row r="10" spans="1:37" s="11" customFormat="1" ht="15" customHeight="1">
      <c r="A10" s="180" t="s">
        <v>47</v>
      </c>
      <c r="B10" s="180"/>
      <c r="C10" s="180"/>
      <c r="D10" s="180"/>
      <c r="E10" s="180"/>
      <c r="F10" s="180"/>
      <c r="G10" s="180"/>
      <c r="H10" s="180"/>
      <c r="I10" s="180"/>
      <c r="J10" s="163">
        <f>'A_登録（BL用30名）'!J10:M10</f>
        <v>44998</v>
      </c>
      <c r="K10" s="164"/>
      <c r="L10" s="164"/>
      <c r="M10" s="164"/>
      <c r="N10" s="152" t="str">
        <f t="shared" ref="N10:N16" si="0">IF(J10="","",TEXT(J10,"(aaa)"))</f>
        <v>(月)</v>
      </c>
      <c r="O10" s="152"/>
      <c r="P10" s="152" t="s">
        <v>35</v>
      </c>
      <c r="Q10" s="152"/>
      <c r="R10" s="164">
        <f>'A_登録（BL用30名）'!R10:U10</f>
        <v>45000</v>
      </c>
      <c r="S10" s="164"/>
      <c r="T10" s="164"/>
      <c r="U10" s="164"/>
      <c r="V10" s="152" t="str">
        <f t="shared" ref="V10:V16" si="1">IF(R10="","",TEXT(R10,"(aaa)"))</f>
        <v>(水)</v>
      </c>
      <c r="W10" s="152"/>
      <c r="X10" s="72"/>
      <c r="Y10" s="165">
        <f>'A_登録（BL用30名）'!Y10:AA10</f>
        <v>0.75</v>
      </c>
      <c r="Z10" s="165"/>
      <c r="AA10" s="165"/>
      <c r="AB10" s="152" t="s">
        <v>36</v>
      </c>
      <c r="AC10" s="152"/>
      <c r="AD10" s="72" t="s">
        <v>56</v>
      </c>
      <c r="AE10" s="72" t="s">
        <v>58</v>
      </c>
      <c r="AF10" s="73"/>
      <c r="AG10" s="73"/>
      <c r="AH10" s="73"/>
      <c r="AI10" s="79" t="s">
        <v>57</v>
      </c>
      <c r="AJ10" s="63"/>
      <c r="AK10" s="64"/>
    </row>
    <row r="11" spans="1:37" s="11" customFormat="1" ht="15" customHeight="1">
      <c r="A11" s="153" t="s">
        <v>33</v>
      </c>
      <c r="B11" s="153"/>
      <c r="C11" s="153"/>
      <c r="D11" s="153"/>
      <c r="E11" s="153"/>
      <c r="F11" s="153"/>
      <c r="G11" s="153"/>
      <c r="H11" s="153"/>
      <c r="I11" s="153"/>
      <c r="J11" s="163">
        <f>'A_登録（BL用30名）'!J11:M11</f>
        <v>45019</v>
      </c>
      <c r="K11" s="164"/>
      <c r="L11" s="164"/>
      <c r="M11" s="164"/>
      <c r="N11" s="146" t="str">
        <f t="shared" si="0"/>
        <v>(月)</v>
      </c>
      <c r="O11" s="146"/>
      <c r="P11" s="146" t="s">
        <v>35</v>
      </c>
      <c r="Q11" s="146"/>
      <c r="R11" s="164">
        <f>'A_登録（BL用30名）'!R11:U11</f>
        <v>45026</v>
      </c>
      <c r="S11" s="164"/>
      <c r="T11" s="164"/>
      <c r="U11" s="164"/>
      <c r="V11" s="146" t="str">
        <f t="shared" si="1"/>
        <v>(月)</v>
      </c>
      <c r="W11" s="146"/>
      <c r="X11" s="72"/>
      <c r="Y11" s="165">
        <f>'A_登録（BL用30名）'!Y11:AA11</f>
        <v>0.75</v>
      </c>
      <c r="Z11" s="165"/>
      <c r="AA11" s="165"/>
      <c r="AB11" s="152" t="s">
        <v>36</v>
      </c>
      <c r="AC11" s="152"/>
      <c r="AD11" s="72" t="s">
        <v>56</v>
      </c>
      <c r="AE11" s="72" t="s">
        <v>59</v>
      </c>
      <c r="AF11" s="73"/>
      <c r="AG11" s="73"/>
      <c r="AH11" s="73"/>
      <c r="AI11" s="79" t="s">
        <v>57</v>
      </c>
      <c r="AJ11" s="63"/>
      <c r="AK11" s="64"/>
    </row>
    <row r="12" spans="1:37" s="16" customFormat="1" ht="15" customHeight="1">
      <c r="A12" s="153" t="s">
        <v>34</v>
      </c>
      <c r="B12" s="153"/>
      <c r="C12" s="153"/>
      <c r="D12" s="153"/>
      <c r="E12" s="153"/>
      <c r="F12" s="153"/>
      <c r="G12" s="153"/>
      <c r="H12" s="153"/>
      <c r="I12" s="153"/>
      <c r="J12" s="163">
        <f>'A_登録（BL用30名）'!J12:M12</f>
        <v>45040</v>
      </c>
      <c r="K12" s="164"/>
      <c r="L12" s="164"/>
      <c r="M12" s="164"/>
      <c r="N12" s="146" t="str">
        <f t="shared" si="0"/>
        <v>(月)</v>
      </c>
      <c r="O12" s="146"/>
      <c r="P12" s="146" t="s">
        <v>35</v>
      </c>
      <c r="Q12" s="146"/>
      <c r="R12" s="164">
        <f>'A_登録（BL用30名）'!R12:U12</f>
        <v>45042</v>
      </c>
      <c r="S12" s="164"/>
      <c r="T12" s="164"/>
      <c r="U12" s="164"/>
      <c r="V12" s="146" t="str">
        <f t="shared" si="1"/>
        <v>(水)</v>
      </c>
      <c r="W12" s="146"/>
      <c r="X12" s="76"/>
      <c r="Y12" s="165">
        <f>'A_登録（BL用30名）'!Y12:AA12</f>
        <v>0.75</v>
      </c>
      <c r="Z12" s="165"/>
      <c r="AA12" s="165"/>
      <c r="AB12" s="146" t="s">
        <v>36</v>
      </c>
      <c r="AC12" s="146"/>
      <c r="AD12" s="72"/>
      <c r="AE12" s="72"/>
      <c r="AF12" s="73"/>
      <c r="AG12" s="73"/>
      <c r="AH12" s="73"/>
      <c r="AI12" s="79"/>
      <c r="AJ12" s="65"/>
      <c r="AK12" s="66"/>
    </row>
    <row r="13" spans="1:37" s="11" customFormat="1" ht="15" customHeight="1">
      <c r="A13" s="177" t="s">
        <v>37</v>
      </c>
      <c r="B13" s="177"/>
      <c r="C13" s="177"/>
      <c r="D13" s="177"/>
      <c r="E13" s="177"/>
      <c r="F13" s="177"/>
      <c r="G13" s="177"/>
      <c r="H13" s="177"/>
      <c r="I13" s="177"/>
      <c r="J13" s="163">
        <f>'A_登録（BL用30名）'!J13:M13</f>
        <v>45096</v>
      </c>
      <c r="K13" s="164"/>
      <c r="L13" s="164"/>
      <c r="M13" s="164"/>
      <c r="N13" s="152" t="str">
        <f t="shared" si="0"/>
        <v>(月)</v>
      </c>
      <c r="O13" s="152"/>
      <c r="P13" s="152" t="s">
        <v>35</v>
      </c>
      <c r="Q13" s="152"/>
      <c r="R13" s="164">
        <f>'A_登録（BL用30名）'!R13:U13</f>
        <v>45098</v>
      </c>
      <c r="S13" s="164"/>
      <c r="T13" s="164"/>
      <c r="U13" s="164"/>
      <c r="V13" s="152" t="str">
        <f t="shared" si="1"/>
        <v>(水)</v>
      </c>
      <c r="W13" s="152"/>
      <c r="X13" s="72"/>
      <c r="Y13" s="165">
        <f>'A_登録（BL用30名）'!Y13:AA13</f>
        <v>0.75</v>
      </c>
      <c r="Z13" s="165"/>
      <c r="AA13" s="165"/>
      <c r="AB13" s="152" t="s">
        <v>36</v>
      </c>
      <c r="AC13" s="152"/>
      <c r="AD13" s="72"/>
      <c r="AE13" s="72"/>
      <c r="AF13" s="73"/>
      <c r="AG13" s="73"/>
      <c r="AH13" s="73"/>
      <c r="AI13" s="79"/>
      <c r="AJ13" s="63"/>
      <c r="AK13" s="64"/>
    </row>
    <row r="14" spans="1:37" s="11" customFormat="1" ht="15" customHeight="1">
      <c r="A14" s="168" t="s">
        <v>38</v>
      </c>
      <c r="B14" s="168"/>
      <c r="C14" s="168"/>
      <c r="D14" s="168"/>
      <c r="E14" s="168"/>
      <c r="F14" s="168"/>
      <c r="G14" s="168"/>
      <c r="H14" s="168"/>
      <c r="I14" s="168"/>
      <c r="J14" s="169">
        <f>'A_登録（BL用30名）'!J14:M14</f>
        <v>45166</v>
      </c>
      <c r="K14" s="155"/>
      <c r="L14" s="155"/>
      <c r="M14" s="155"/>
      <c r="N14" s="129" t="str">
        <f t="shared" si="0"/>
        <v>(月)</v>
      </c>
      <c r="O14" s="129"/>
      <c r="P14" s="129" t="s">
        <v>35</v>
      </c>
      <c r="Q14" s="129"/>
      <c r="R14" s="155">
        <f>'A_登録（BL用30名）'!R14:U14</f>
        <v>45168</v>
      </c>
      <c r="S14" s="155"/>
      <c r="T14" s="155"/>
      <c r="U14" s="155"/>
      <c r="V14" s="129" t="str">
        <f t="shared" si="1"/>
        <v>(水)</v>
      </c>
      <c r="W14" s="129"/>
      <c r="X14" s="12"/>
      <c r="Y14" s="141">
        <f>'A_登録（BL用30名）'!Y14:AA14</f>
        <v>0.75</v>
      </c>
      <c r="Z14" s="141"/>
      <c r="AA14" s="141"/>
      <c r="AB14" s="129" t="s">
        <v>36</v>
      </c>
      <c r="AC14" s="129"/>
      <c r="AD14" s="12"/>
      <c r="AE14" s="12"/>
      <c r="AF14" s="9"/>
      <c r="AG14" s="9"/>
      <c r="AH14" s="9"/>
      <c r="AI14" s="10"/>
      <c r="AJ14" s="63"/>
      <c r="AK14" s="64"/>
    </row>
    <row r="15" spans="1:37" s="11" customFormat="1" ht="15" customHeight="1">
      <c r="A15" s="111" t="s">
        <v>54</v>
      </c>
      <c r="B15" s="111"/>
      <c r="C15" s="111"/>
      <c r="D15" s="111"/>
      <c r="E15" s="111"/>
      <c r="F15" s="111"/>
      <c r="G15" s="111"/>
      <c r="H15" s="111"/>
      <c r="I15" s="111"/>
      <c r="J15" s="112">
        <f>'A_登録（BL用30名）'!J15:M15</f>
        <v>45243</v>
      </c>
      <c r="K15" s="113"/>
      <c r="L15" s="113"/>
      <c r="M15" s="113"/>
      <c r="N15" s="114" t="str">
        <f t="shared" si="0"/>
        <v>(月)</v>
      </c>
      <c r="O15" s="114"/>
      <c r="P15" s="114" t="s">
        <v>35</v>
      </c>
      <c r="Q15" s="114"/>
      <c r="R15" s="113">
        <f>'A_登録（BL用30名）'!R15:U15</f>
        <v>45245</v>
      </c>
      <c r="S15" s="113"/>
      <c r="T15" s="113"/>
      <c r="U15" s="113"/>
      <c r="V15" s="114" t="str">
        <f t="shared" si="1"/>
        <v>(水)</v>
      </c>
      <c r="W15" s="114"/>
      <c r="X15" s="100"/>
      <c r="Y15" s="145">
        <f>'A_登録（BL用30名）'!Y15:AA15</f>
        <v>0.75</v>
      </c>
      <c r="Z15" s="145"/>
      <c r="AA15" s="145"/>
      <c r="AB15" s="114" t="s">
        <v>36</v>
      </c>
      <c r="AC15" s="114"/>
      <c r="AD15" s="100"/>
      <c r="AE15" s="100"/>
      <c r="AF15" s="101"/>
      <c r="AG15" s="101"/>
      <c r="AH15" s="101"/>
      <c r="AI15" s="102"/>
      <c r="AJ15" s="88"/>
      <c r="AK15" s="89"/>
    </row>
    <row r="16" spans="1:37" s="11" customFormat="1" ht="15" customHeight="1">
      <c r="A16" s="170" t="s">
        <v>55</v>
      </c>
      <c r="B16" s="170"/>
      <c r="C16" s="170"/>
      <c r="D16" s="170"/>
      <c r="E16" s="170"/>
      <c r="F16" s="170"/>
      <c r="G16" s="170"/>
      <c r="H16" s="170"/>
      <c r="I16" s="170"/>
      <c r="J16" s="171">
        <f>'A_登録（BL用30名）'!J16:M16</f>
        <v>0</v>
      </c>
      <c r="K16" s="130"/>
      <c r="L16" s="130"/>
      <c r="M16" s="130"/>
      <c r="N16" s="123" t="str">
        <f t="shared" si="0"/>
        <v>(土)</v>
      </c>
      <c r="O16" s="123"/>
      <c r="P16" s="123" t="s">
        <v>35</v>
      </c>
      <c r="Q16" s="123"/>
      <c r="R16" s="130">
        <f>'A_登録（BL用30名）'!R16:U16</f>
        <v>0</v>
      </c>
      <c r="S16" s="130"/>
      <c r="T16" s="130"/>
      <c r="U16" s="130"/>
      <c r="V16" s="123" t="str">
        <f t="shared" si="1"/>
        <v>(土)</v>
      </c>
      <c r="W16" s="123"/>
      <c r="X16" s="92"/>
      <c r="Y16" s="156">
        <f>'A_登録（BL用30名）'!Y16:AA16</f>
        <v>0</v>
      </c>
      <c r="Z16" s="156"/>
      <c r="AA16" s="156"/>
      <c r="AB16" s="123" t="s">
        <v>36</v>
      </c>
      <c r="AC16" s="123"/>
      <c r="AD16" s="12"/>
      <c r="AE16" s="12"/>
      <c r="AF16" s="9"/>
      <c r="AG16" s="9"/>
      <c r="AH16" s="9"/>
      <c r="AI16" s="10"/>
      <c r="AJ16" s="90"/>
      <c r="AK16" s="91"/>
    </row>
    <row r="17" spans="1:37" s="2" customFormat="1" ht="13.5" customHeight="1">
      <c r="A17" s="166"/>
      <c r="B17" s="154" t="s">
        <v>49</v>
      </c>
      <c r="C17" s="105" t="s">
        <v>7</v>
      </c>
      <c r="D17" s="154"/>
      <c r="E17" s="105" t="s">
        <v>8</v>
      </c>
      <c r="F17" s="154"/>
      <c r="G17" s="105" t="s">
        <v>19</v>
      </c>
      <c r="H17" s="107"/>
      <c r="I17" s="107"/>
      <c r="J17" s="107"/>
      <c r="K17" s="154"/>
      <c r="L17" s="105" t="s">
        <v>20</v>
      </c>
      <c r="M17" s="154"/>
      <c r="N17" s="105" t="s">
        <v>9</v>
      </c>
      <c r="O17" s="107"/>
      <c r="P17" s="107"/>
      <c r="Q17" s="107"/>
      <c r="R17" s="107"/>
      <c r="S17" s="107"/>
      <c r="T17" s="154"/>
      <c r="U17" s="105" t="s">
        <v>0</v>
      </c>
      <c r="V17" s="154"/>
      <c r="W17" s="105" t="s">
        <v>25</v>
      </c>
      <c r="X17" s="154"/>
      <c r="Y17" s="105" t="s">
        <v>26</v>
      </c>
      <c r="Z17" s="154"/>
      <c r="AA17" s="105" t="s">
        <v>24</v>
      </c>
      <c r="AB17" s="107"/>
      <c r="AC17" s="107"/>
      <c r="AD17" s="154"/>
      <c r="AE17" s="105" t="s">
        <v>18</v>
      </c>
      <c r="AF17" s="107"/>
      <c r="AG17" s="107"/>
      <c r="AH17" s="107"/>
      <c r="AI17" s="154"/>
      <c r="AJ17" s="27" t="s">
        <v>60</v>
      </c>
      <c r="AK17" s="27" t="s">
        <v>64</v>
      </c>
    </row>
    <row r="18" spans="1:37" s="2" customFormat="1" ht="13.5" customHeight="1">
      <c r="A18" s="167"/>
      <c r="B18" s="127"/>
      <c r="C18" s="106"/>
      <c r="D18" s="127"/>
      <c r="E18" s="106"/>
      <c r="F18" s="127"/>
      <c r="G18" s="178" t="str">
        <f>ﾁｰﾑﾃﾞｰﾀ入力!C8</f>
        <v>ﾁｰﾑ</v>
      </c>
      <c r="H18" s="179"/>
      <c r="I18" s="15" t="s">
        <v>15</v>
      </c>
      <c r="J18" s="179" t="str">
        <f>ﾁｰﾑﾃﾞｰﾀ入力!E8</f>
        <v>個人</v>
      </c>
      <c r="K18" s="181"/>
      <c r="L18" s="106"/>
      <c r="M18" s="127"/>
      <c r="N18" s="106"/>
      <c r="O18" s="126"/>
      <c r="P18" s="126"/>
      <c r="Q18" s="126"/>
      <c r="R18" s="126"/>
      <c r="S18" s="126"/>
      <c r="T18" s="127"/>
      <c r="U18" s="106"/>
      <c r="V18" s="127"/>
      <c r="W18" s="106"/>
      <c r="X18" s="127"/>
      <c r="Y18" s="106"/>
      <c r="Z18" s="127"/>
      <c r="AA18" s="106"/>
      <c r="AB18" s="126"/>
      <c r="AC18" s="126"/>
      <c r="AD18" s="127"/>
      <c r="AE18" s="106"/>
      <c r="AF18" s="126"/>
      <c r="AG18" s="126"/>
      <c r="AH18" s="126"/>
      <c r="AI18" s="127"/>
      <c r="AJ18" s="28" t="s">
        <v>61</v>
      </c>
      <c r="AK18" s="28" t="s">
        <v>62</v>
      </c>
    </row>
    <row r="19" spans="1:37" ht="15.95" customHeight="1">
      <c r="A19" s="18">
        <v>1</v>
      </c>
      <c r="B19" s="95"/>
      <c r="C19" s="115"/>
      <c r="D19" s="117"/>
      <c r="E19" s="115"/>
      <c r="F19" s="116"/>
      <c r="G19" s="115" t="e">
        <f>VLOOKUP(B19,ﾁｰﾑﾃﾞｰﾀ入力!$B$9:$M$208,2)</f>
        <v>#N/A</v>
      </c>
      <c r="H19" s="117"/>
      <c r="I19" s="14" t="s">
        <v>15</v>
      </c>
      <c r="J19" s="117" t="e">
        <f>VLOOKUP(B19,ﾁｰﾑﾃﾞｰﾀ入力!$B$9:$M$208,4)</f>
        <v>#N/A</v>
      </c>
      <c r="K19" s="116"/>
      <c r="L19" s="115" t="e">
        <f>VLOOKUP(B19,ﾁｰﾑﾃﾞｰﾀ入力!$B$9:$M$208,5)</f>
        <v>#N/A</v>
      </c>
      <c r="M19" s="116"/>
      <c r="N19" s="115" t="e">
        <f>VLOOKUP(B19,ﾁｰﾑﾃﾞｰﾀ入力!$B$9:$M$208,6)</f>
        <v>#N/A</v>
      </c>
      <c r="O19" s="117"/>
      <c r="P19" s="117"/>
      <c r="Q19" s="117"/>
      <c r="R19" s="117"/>
      <c r="S19" s="248"/>
      <c r="T19" s="249"/>
      <c r="U19" s="121" t="e">
        <f>VLOOKUP(B19,ﾁｰﾑﾃﾞｰﾀ入力!$B$9:$M$208,8)</f>
        <v>#N/A</v>
      </c>
      <c r="V19" s="122"/>
      <c r="W19" s="121" t="e">
        <f>VLOOKUP(B19,ﾁｰﾑﾃﾞｰﾀ入力!$B$9:$M$208,9)</f>
        <v>#N/A</v>
      </c>
      <c r="X19" s="122"/>
      <c r="Y19" s="121" t="e">
        <f>VLOOKUP(B19,ﾁｰﾑﾃﾞｰﾀ入力!$B$9:$M$208,10)</f>
        <v>#N/A</v>
      </c>
      <c r="Z19" s="122"/>
      <c r="AA19" s="118" t="e">
        <f>VLOOKUP(B19,ﾁｰﾑﾃﾞｰﾀ入力!$B$9:$M$208,11)</f>
        <v>#N/A</v>
      </c>
      <c r="AB19" s="119"/>
      <c r="AC19" s="119"/>
      <c r="AD19" s="120"/>
      <c r="AE19" s="121" t="e">
        <f>VLOOKUP(B19,ﾁｰﾑﾃﾞｰﾀ入力!$B$9:$M$208,12)</f>
        <v>#N/A</v>
      </c>
      <c r="AF19" s="247"/>
      <c r="AG19" s="247"/>
      <c r="AH19" s="247"/>
      <c r="AI19" s="122"/>
      <c r="AJ19" s="59" t="e">
        <f>VLOOKUP(B19,ﾁｰﾑﾃﾞｰﾀ入力!$B$9:$O$208,13)</f>
        <v>#N/A</v>
      </c>
      <c r="AK19" s="60" t="e">
        <f>VLOOKUP(B19,ﾁｰﾑﾃﾞｰﾀ入力!$B$9:$O$208,14)</f>
        <v>#N/A</v>
      </c>
    </row>
    <row r="20" spans="1:37" ht="15.95" customHeight="1">
      <c r="A20" s="18">
        <v>2</v>
      </c>
      <c r="B20" s="95"/>
      <c r="C20" s="115"/>
      <c r="D20" s="117"/>
      <c r="E20" s="115"/>
      <c r="F20" s="116"/>
      <c r="G20" s="115" t="e">
        <f>VLOOKUP(B20,ﾁｰﾑﾃﾞｰﾀ入力!$B$9:$M$208,2)</f>
        <v>#N/A</v>
      </c>
      <c r="H20" s="117"/>
      <c r="I20" s="14" t="s">
        <v>15</v>
      </c>
      <c r="J20" s="117" t="e">
        <f>VLOOKUP(B20,ﾁｰﾑﾃﾞｰﾀ入力!$B$9:$M$208,4)</f>
        <v>#N/A</v>
      </c>
      <c r="K20" s="116"/>
      <c r="L20" s="115" t="e">
        <f>VLOOKUP(B20,ﾁｰﾑﾃﾞｰﾀ入力!$B$9:$M$208,5)</f>
        <v>#N/A</v>
      </c>
      <c r="M20" s="116"/>
      <c r="N20" s="115" t="e">
        <f>VLOOKUP(B20,ﾁｰﾑﾃﾞｰﾀ入力!$B$9:$M$208,6)</f>
        <v>#N/A</v>
      </c>
      <c r="O20" s="117"/>
      <c r="P20" s="117"/>
      <c r="Q20" s="117"/>
      <c r="R20" s="117"/>
      <c r="S20" s="248"/>
      <c r="T20" s="249"/>
      <c r="U20" s="121" t="e">
        <f>VLOOKUP(B20,ﾁｰﾑﾃﾞｰﾀ入力!$B$9:$M$208,8)</f>
        <v>#N/A</v>
      </c>
      <c r="V20" s="122"/>
      <c r="W20" s="121" t="e">
        <f>VLOOKUP(B20,ﾁｰﾑﾃﾞｰﾀ入力!$B$9:$M$208,9)</f>
        <v>#N/A</v>
      </c>
      <c r="X20" s="122"/>
      <c r="Y20" s="121" t="e">
        <f>VLOOKUP(B20,ﾁｰﾑﾃﾞｰﾀ入力!$B$9:$M$208,10)</f>
        <v>#N/A</v>
      </c>
      <c r="Z20" s="122"/>
      <c r="AA20" s="118" t="e">
        <f>VLOOKUP(B20,ﾁｰﾑﾃﾞｰﾀ入力!$B$9:$M$208,11)</f>
        <v>#N/A</v>
      </c>
      <c r="AB20" s="119"/>
      <c r="AC20" s="119"/>
      <c r="AD20" s="120"/>
      <c r="AE20" s="121" t="e">
        <f>VLOOKUP(B20,ﾁｰﾑﾃﾞｰﾀ入力!$B$9:$M$208,12)</f>
        <v>#N/A</v>
      </c>
      <c r="AF20" s="247"/>
      <c r="AG20" s="247"/>
      <c r="AH20" s="247"/>
      <c r="AI20" s="122"/>
      <c r="AJ20" s="59" t="e">
        <f>VLOOKUP(B20,ﾁｰﾑﾃﾞｰﾀ入力!$B$9:$O$208,13)</f>
        <v>#N/A</v>
      </c>
      <c r="AK20" s="60" t="e">
        <f>VLOOKUP(B20,ﾁｰﾑﾃﾞｰﾀ入力!$B$9:$O$208,14)</f>
        <v>#N/A</v>
      </c>
    </row>
    <row r="21" spans="1:37" ht="15.95" customHeight="1">
      <c r="A21" s="18">
        <v>3</v>
      </c>
      <c r="B21" s="95"/>
      <c r="C21" s="115"/>
      <c r="D21" s="117"/>
      <c r="E21" s="115"/>
      <c r="F21" s="116"/>
      <c r="G21" s="115" t="e">
        <f>VLOOKUP(B21,ﾁｰﾑﾃﾞｰﾀ入力!$B$9:$M$208,2)</f>
        <v>#N/A</v>
      </c>
      <c r="H21" s="117"/>
      <c r="I21" s="14" t="s">
        <v>15</v>
      </c>
      <c r="J21" s="117" t="e">
        <f>VLOOKUP(B21,ﾁｰﾑﾃﾞｰﾀ入力!$B$9:$M$208,4)</f>
        <v>#N/A</v>
      </c>
      <c r="K21" s="116"/>
      <c r="L21" s="115" t="e">
        <f>VLOOKUP(B21,ﾁｰﾑﾃﾞｰﾀ入力!$B$9:$M$208,5)</f>
        <v>#N/A</v>
      </c>
      <c r="M21" s="116"/>
      <c r="N21" s="115" t="e">
        <f>VLOOKUP(B21,ﾁｰﾑﾃﾞｰﾀ入力!$B$9:$M$208,6)</f>
        <v>#N/A</v>
      </c>
      <c r="O21" s="117"/>
      <c r="P21" s="117"/>
      <c r="Q21" s="117"/>
      <c r="R21" s="117"/>
      <c r="S21" s="248"/>
      <c r="T21" s="249"/>
      <c r="U21" s="121" t="e">
        <f>VLOOKUP(B21,ﾁｰﾑﾃﾞｰﾀ入力!$B$9:$M$208,8)</f>
        <v>#N/A</v>
      </c>
      <c r="V21" s="122"/>
      <c r="W21" s="121" t="e">
        <f>VLOOKUP(B21,ﾁｰﾑﾃﾞｰﾀ入力!$B$9:$M$208,9)</f>
        <v>#N/A</v>
      </c>
      <c r="X21" s="122"/>
      <c r="Y21" s="121" t="e">
        <f>VLOOKUP(B21,ﾁｰﾑﾃﾞｰﾀ入力!$B$9:$M$208,10)</f>
        <v>#N/A</v>
      </c>
      <c r="Z21" s="122"/>
      <c r="AA21" s="118" t="e">
        <f>VLOOKUP(B21,ﾁｰﾑﾃﾞｰﾀ入力!$B$9:$M$208,11)</f>
        <v>#N/A</v>
      </c>
      <c r="AB21" s="119"/>
      <c r="AC21" s="119"/>
      <c r="AD21" s="120"/>
      <c r="AE21" s="121" t="e">
        <f>VLOOKUP(B21,ﾁｰﾑﾃﾞｰﾀ入力!$B$9:$M$208,12)</f>
        <v>#N/A</v>
      </c>
      <c r="AF21" s="247"/>
      <c r="AG21" s="247"/>
      <c r="AH21" s="247"/>
      <c r="AI21" s="122"/>
      <c r="AJ21" s="59" t="e">
        <f>VLOOKUP(B21,ﾁｰﾑﾃﾞｰﾀ入力!$B$9:$O$208,13)</f>
        <v>#N/A</v>
      </c>
      <c r="AK21" s="60" t="e">
        <f>VLOOKUP(B21,ﾁｰﾑﾃﾞｰﾀ入力!$B$9:$O$208,14)</f>
        <v>#N/A</v>
      </c>
    </row>
    <row r="22" spans="1:37" ht="15.95" customHeight="1">
      <c r="A22" s="18">
        <v>4</v>
      </c>
      <c r="B22" s="95"/>
      <c r="C22" s="115"/>
      <c r="D22" s="117"/>
      <c r="E22" s="115"/>
      <c r="F22" s="116"/>
      <c r="G22" s="115" t="e">
        <f>VLOOKUP(B22,ﾁｰﾑﾃﾞｰﾀ入力!$B$9:$M$208,2)</f>
        <v>#N/A</v>
      </c>
      <c r="H22" s="117"/>
      <c r="I22" s="14" t="s">
        <v>15</v>
      </c>
      <c r="J22" s="117" t="e">
        <f>VLOOKUP(B22,ﾁｰﾑﾃﾞｰﾀ入力!$B$9:$M$208,4)</f>
        <v>#N/A</v>
      </c>
      <c r="K22" s="116"/>
      <c r="L22" s="115" t="e">
        <f>VLOOKUP(B22,ﾁｰﾑﾃﾞｰﾀ入力!$B$9:$M$208,5)</f>
        <v>#N/A</v>
      </c>
      <c r="M22" s="116"/>
      <c r="N22" s="115" t="e">
        <f>VLOOKUP(B22,ﾁｰﾑﾃﾞｰﾀ入力!$B$9:$M$208,6)</f>
        <v>#N/A</v>
      </c>
      <c r="O22" s="117"/>
      <c r="P22" s="117"/>
      <c r="Q22" s="117"/>
      <c r="R22" s="117"/>
      <c r="S22" s="248"/>
      <c r="T22" s="249"/>
      <c r="U22" s="121" t="e">
        <f>VLOOKUP(B22,ﾁｰﾑﾃﾞｰﾀ入力!$B$9:$M$208,8)</f>
        <v>#N/A</v>
      </c>
      <c r="V22" s="122"/>
      <c r="W22" s="121" t="e">
        <f>VLOOKUP(B22,ﾁｰﾑﾃﾞｰﾀ入力!$B$9:$M$208,9)</f>
        <v>#N/A</v>
      </c>
      <c r="X22" s="122"/>
      <c r="Y22" s="121" t="e">
        <f>VLOOKUP(B22,ﾁｰﾑﾃﾞｰﾀ入力!$B$9:$M$208,10)</f>
        <v>#N/A</v>
      </c>
      <c r="Z22" s="122"/>
      <c r="AA22" s="118" t="e">
        <f>VLOOKUP(B22,ﾁｰﾑﾃﾞｰﾀ入力!$B$9:$M$208,11)</f>
        <v>#N/A</v>
      </c>
      <c r="AB22" s="119"/>
      <c r="AC22" s="119"/>
      <c r="AD22" s="120"/>
      <c r="AE22" s="121" t="e">
        <f>VLOOKUP(B22,ﾁｰﾑﾃﾞｰﾀ入力!$B$9:$M$208,12)</f>
        <v>#N/A</v>
      </c>
      <c r="AF22" s="247"/>
      <c r="AG22" s="247"/>
      <c r="AH22" s="247"/>
      <c r="AI22" s="122"/>
      <c r="AJ22" s="59" t="e">
        <f>VLOOKUP(B22,ﾁｰﾑﾃﾞｰﾀ入力!$B$9:$O$208,13)</f>
        <v>#N/A</v>
      </c>
      <c r="AK22" s="60" t="e">
        <f>VLOOKUP(B22,ﾁｰﾑﾃﾞｰﾀ入力!$B$9:$O$208,14)</f>
        <v>#N/A</v>
      </c>
    </row>
    <row r="23" spans="1:37" ht="15.95" customHeight="1">
      <c r="A23" s="18">
        <v>5</v>
      </c>
      <c r="B23" s="95"/>
      <c r="C23" s="115"/>
      <c r="D23" s="117"/>
      <c r="E23" s="115"/>
      <c r="F23" s="116"/>
      <c r="G23" s="115" t="e">
        <f>VLOOKUP(B23,ﾁｰﾑﾃﾞｰﾀ入力!$B$9:$M$208,2)</f>
        <v>#N/A</v>
      </c>
      <c r="H23" s="117"/>
      <c r="I23" s="14" t="s">
        <v>15</v>
      </c>
      <c r="J23" s="117" t="e">
        <f>VLOOKUP(B23,ﾁｰﾑﾃﾞｰﾀ入力!$B$9:$M$208,4)</f>
        <v>#N/A</v>
      </c>
      <c r="K23" s="116"/>
      <c r="L23" s="115" t="e">
        <f>VLOOKUP(B23,ﾁｰﾑﾃﾞｰﾀ入力!$B$9:$M$208,5)</f>
        <v>#N/A</v>
      </c>
      <c r="M23" s="116"/>
      <c r="N23" s="115" t="e">
        <f>VLOOKUP(B23,ﾁｰﾑﾃﾞｰﾀ入力!$B$9:$M$208,6)</f>
        <v>#N/A</v>
      </c>
      <c r="O23" s="117"/>
      <c r="P23" s="117"/>
      <c r="Q23" s="117"/>
      <c r="R23" s="117"/>
      <c r="S23" s="248"/>
      <c r="T23" s="249"/>
      <c r="U23" s="121" t="e">
        <f>VLOOKUP(B23,ﾁｰﾑﾃﾞｰﾀ入力!$B$9:$M$208,8)</f>
        <v>#N/A</v>
      </c>
      <c r="V23" s="122"/>
      <c r="W23" s="121" t="e">
        <f>VLOOKUP(B23,ﾁｰﾑﾃﾞｰﾀ入力!$B$9:$M$208,9)</f>
        <v>#N/A</v>
      </c>
      <c r="X23" s="122"/>
      <c r="Y23" s="121" t="e">
        <f>VLOOKUP(B23,ﾁｰﾑﾃﾞｰﾀ入力!$B$9:$M$208,10)</f>
        <v>#N/A</v>
      </c>
      <c r="Z23" s="122"/>
      <c r="AA23" s="118" t="e">
        <f>VLOOKUP(B23,ﾁｰﾑﾃﾞｰﾀ入力!$B$9:$M$208,11)</f>
        <v>#N/A</v>
      </c>
      <c r="AB23" s="119"/>
      <c r="AC23" s="119"/>
      <c r="AD23" s="120"/>
      <c r="AE23" s="121" t="e">
        <f>VLOOKUP(B23,ﾁｰﾑﾃﾞｰﾀ入力!$B$9:$M$208,12)</f>
        <v>#N/A</v>
      </c>
      <c r="AF23" s="247"/>
      <c r="AG23" s="247"/>
      <c r="AH23" s="247"/>
      <c r="AI23" s="122"/>
      <c r="AJ23" s="59" t="e">
        <f>VLOOKUP(B23,ﾁｰﾑﾃﾞｰﾀ入力!$B$9:$O$208,13)</f>
        <v>#N/A</v>
      </c>
      <c r="AK23" s="60" t="e">
        <f>VLOOKUP(B23,ﾁｰﾑﾃﾞｰﾀ入力!$B$9:$O$208,14)</f>
        <v>#N/A</v>
      </c>
    </row>
    <row r="24" spans="1:37" ht="15.95" customHeight="1">
      <c r="A24" s="18">
        <v>6</v>
      </c>
      <c r="B24" s="95"/>
      <c r="C24" s="115"/>
      <c r="D24" s="117"/>
      <c r="E24" s="115"/>
      <c r="F24" s="116"/>
      <c r="G24" s="115" t="e">
        <f>VLOOKUP(B24,ﾁｰﾑﾃﾞｰﾀ入力!$B$9:$M$208,2)</f>
        <v>#N/A</v>
      </c>
      <c r="H24" s="117"/>
      <c r="I24" s="14" t="s">
        <v>15</v>
      </c>
      <c r="J24" s="117" t="e">
        <f>VLOOKUP(B24,ﾁｰﾑﾃﾞｰﾀ入力!$B$9:$M$208,4)</f>
        <v>#N/A</v>
      </c>
      <c r="K24" s="116"/>
      <c r="L24" s="115" t="e">
        <f>VLOOKUP(B24,ﾁｰﾑﾃﾞｰﾀ入力!$B$9:$M$208,5)</f>
        <v>#N/A</v>
      </c>
      <c r="M24" s="116"/>
      <c r="N24" s="115" t="e">
        <f>VLOOKUP(B24,ﾁｰﾑﾃﾞｰﾀ入力!$B$9:$M$208,6)</f>
        <v>#N/A</v>
      </c>
      <c r="O24" s="117"/>
      <c r="P24" s="117"/>
      <c r="Q24" s="117"/>
      <c r="R24" s="117"/>
      <c r="S24" s="248"/>
      <c r="T24" s="249"/>
      <c r="U24" s="121" t="e">
        <f>VLOOKUP(B24,ﾁｰﾑﾃﾞｰﾀ入力!$B$9:$M$208,8)</f>
        <v>#N/A</v>
      </c>
      <c r="V24" s="122"/>
      <c r="W24" s="121" t="e">
        <f>VLOOKUP(B24,ﾁｰﾑﾃﾞｰﾀ入力!$B$9:$M$208,9)</f>
        <v>#N/A</v>
      </c>
      <c r="X24" s="122"/>
      <c r="Y24" s="121" t="e">
        <f>VLOOKUP(B24,ﾁｰﾑﾃﾞｰﾀ入力!$B$9:$M$208,10)</f>
        <v>#N/A</v>
      </c>
      <c r="Z24" s="122"/>
      <c r="AA24" s="118" t="e">
        <f>VLOOKUP(B24,ﾁｰﾑﾃﾞｰﾀ入力!$B$9:$M$208,11)</f>
        <v>#N/A</v>
      </c>
      <c r="AB24" s="119"/>
      <c r="AC24" s="119"/>
      <c r="AD24" s="120"/>
      <c r="AE24" s="121" t="e">
        <f>VLOOKUP(B24,ﾁｰﾑﾃﾞｰﾀ入力!$B$9:$M$208,12)</f>
        <v>#N/A</v>
      </c>
      <c r="AF24" s="247"/>
      <c r="AG24" s="247"/>
      <c r="AH24" s="247"/>
      <c r="AI24" s="122"/>
      <c r="AJ24" s="59" t="e">
        <f>VLOOKUP(B24,ﾁｰﾑﾃﾞｰﾀ入力!$B$9:$O$208,13)</f>
        <v>#N/A</v>
      </c>
      <c r="AK24" s="60" t="e">
        <f>VLOOKUP(B24,ﾁｰﾑﾃﾞｰﾀ入力!$B$9:$O$208,14)</f>
        <v>#N/A</v>
      </c>
    </row>
    <row r="25" spans="1:37" ht="15.95" customHeight="1">
      <c r="A25" s="18">
        <v>7</v>
      </c>
      <c r="B25" s="95"/>
      <c r="C25" s="115"/>
      <c r="D25" s="117"/>
      <c r="E25" s="115"/>
      <c r="F25" s="116"/>
      <c r="G25" s="115" t="e">
        <f>VLOOKUP(B25,ﾁｰﾑﾃﾞｰﾀ入力!$B$9:$M$208,2)</f>
        <v>#N/A</v>
      </c>
      <c r="H25" s="117"/>
      <c r="I25" s="14" t="s">
        <v>15</v>
      </c>
      <c r="J25" s="117" t="e">
        <f>VLOOKUP(B25,ﾁｰﾑﾃﾞｰﾀ入力!$B$9:$M$208,4)</f>
        <v>#N/A</v>
      </c>
      <c r="K25" s="116"/>
      <c r="L25" s="115" t="e">
        <f>VLOOKUP(B25,ﾁｰﾑﾃﾞｰﾀ入力!$B$9:$M$208,5)</f>
        <v>#N/A</v>
      </c>
      <c r="M25" s="116"/>
      <c r="N25" s="115" t="e">
        <f>VLOOKUP(B25,ﾁｰﾑﾃﾞｰﾀ入力!$B$9:$M$208,6)</f>
        <v>#N/A</v>
      </c>
      <c r="O25" s="117"/>
      <c r="P25" s="117"/>
      <c r="Q25" s="117"/>
      <c r="R25" s="117"/>
      <c r="S25" s="248"/>
      <c r="T25" s="249"/>
      <c r="U25" s="121" t="e">
        <f>VLOOKUP(B25,ﾁｰﾑﾃﾞｰﾀ入力!$B$9:$M$208,8)</f>
        <v>#N/A</v>
      </c>
      <c r="V25" s="122"/>
      <c r="W25" s="121" t="e">
        <f>VLOOKUP(B25,ﾁｰﾑﾃﾞｰﾀ入力!$B$9:$M$208,9)</f>
        <v>#N/A</v>
      </c>
      <c r="X25" s="122"/>
      <c r="Y25" s="121" t="e">
        <f>VLOOKUP(B25,ﾁｰﾑﾃﾞｰﾀ入力!$B$9:$M$208,10)</f>
        <v>#N/A</v>
      </c>
      <c r="Z25" s="122"/>
      <c r="AA25" s="118" t="e">
        <f>VLOOKUP(B25,ﾁｰﾑﾃﾞｰﾀ入力!$B$9:$M$208,11)</f>
        <v>#N/A</v>
      </c>
      <c r="AB25" s="119"/>
      <c r="AC25" s="119"/>
      <c r="AD25" s="120"/>
      <c r="AE25" s="121" t="e">
        <f>VLOOKUP(B25,ﾁｰﾑﾃﾞｰﾀ入力!$B$9:$M$208,12)</f>
        <v>#N/A</v>
      </c>
      <c r="AF25" s="247"/>
      <c r="AG25" s="247"/>
      <c r="AH25" s="247"/>
      <c r="AI25" s="122"/>
      <c r="AJ25" s="59" t="e">
        <f>VLOOKUP(B25,ﾁｰﾑﾃﾞｰﾀ入力!$B$9:$O$208,13)</f>
        <v>#N/A</v>
      </c>
      <c r="AK25" s="60" t="e">
        <f>VLOOKUP(B25,ﾁｰﾑﾃﾞｰﾀ入力!$B$9:$O$208,14)</f>
        <v>#N/A</v>
      </c>
    </row>
    <row r="26" spans="1:37" ht="15.95" customHeight="1">
      <c r="A26" s="18">
        <v>8</v>
      </c>
      <c r="B26" s="95"/>
      <c r="C26" s="115"/>
      <c r="D26" s="117"/>
      <c r="E26" s="115"/>
      <c r="F26" s="116"/>
      <c r="G26" s="115" t="e">
        <f>VLOOKUP(B26,ﾁｰﾑﾃﾞｰﾀ入力!$B$9:$M$208,2)</f>
        <v>#N/A</v>
      </c>
      <c r="H26" s="117"/>
      <c r="I26" s="14" t="s">
        <v>15</v>
      </c>
      <c r="J26" s="117" t="e">
        <f>VLOOKUP(B26,ﾁｰﾑﾃﾞｰﾀ入力!$B$9:$M$208,4)</f>
        <v>#N/A</v>
      </c>
      <c r="K26" s="116"/>
      <c r="L26" s="115" t="e">
        <f>VLOOKUP(B26,ﾁｰﾑﾃﾞｰﾀ入力!$B$9:$M$208,5)</f>
        <v>#N/A</v>
      </c>
      <c r="M26" s="116"/>
      <c r="N26" s="115" t="e">
        <f>VLOOKUP(B26,ﾁｰﾑﾃﾞｰﾀ入力!$B$9:$M$208,6)</f>
        <v>#N/A</v>
      </c>
      <c r="O26" s="117"/>
      <c r="P26" s="117"/>
      <c r="Q26" s="117"/>
      <c r="R26" s="117"/>
      <c r="S26" s="248"/>
      <c r="T26" s="249"/>
      <c r="U26" s="121" t="e">
        <f>VLOOKUP(B26,ﾁｰﾑﾃﾞｰﾀ入力!$B$9:$M$208,8)</f>
        <v>#N/A</v>
      </c>
      <c r="V26" s="122"/>
      <c r="W26" s="121" t="e">
        <f>VLOOKUP(B26,ﾁｰﾑﾃﾞｰﾀ入力!$B$9:$M$208,9)</f>
        <v>#N/A</v>
      </c>
      <c r="X26" s="122"/>
      <c r="Y26" s="121" t="e">
        <f>VLOOKUP(B26,ﾁｰﾑﾃﾞｰﾀ入力!$B$9:$M$208,10)</f>
        <v>#N/A</v>
      </c>
      <c r="Z26" s="122"/>
      <c r="AA26" s="118" t="e">
        <f>VLOOKUP(B26,ﾁｰﾑﾃﾞｰﾀ入力!$B$9:$M$208,11)</f>
        <v>#N/A</v>
      </c>
      <c r="AB26" s="119"/>
      <c r="AC26" s="119"/>
      <c r="AD26" s="120"/>
      <c r="AE26" s="121" t="e">
        <f>VLOOKUP(B26,ﾁｰﾑﾃﾞｰﾀ入力!$B$9:$M$208,12)</f>
        <v>#N/A</v>
      </c>
      <c r="AF26" s="247"/>
      <c r="AG26" s="247"/>
      <c r="AH26" s="247"/>
      <c r="AI26" s="122"/>
      <c r="AJ26" s="59" t="e">
        <f>VLOOKUP(B26,ﾁｰﾑﾃﾞｰﾀ入力!$B$9:$O$208,13)</f>
        <v>#N/A</v>
      </c>
      <c r="AK26" s="60" t="e">
        <f>VLOOKUP(B26,ﾁｰﾑﾃﾞｰﾀ入力!$B$9:$O$208,14)</f>
        <v>#N/A</v>
      </c>
    </row>
    <row r="27" spans="1:37" ht="15.95" customHeight="1">
      <c r="A27" s="18">
        <v>9</v>
      </c>
      <c r="B27" s="95"/>
      <c r="C27" s="115"/>
      <c r="D27" s="117"/>
      <c r="E27" s="115"/>
      <c r="F27" s="116"/>
      <c r="G27" s="115" t="e">
        <f>VLOOKUP(B27,ﾁｰﾑﾃﾞｰﾀ入力!$B$9:$M$208,2)</f>
        <v>#N/A</v>
      </c>
      <c r="H27" s="117"/>
      <c r="I27" s="14" t="s">
        <v>15</v>
      </c>
      <c r="J27" s="117" t="e">
        <f>VLOOKUP(B27,ﾁｰﾑﾃﾞｰﾀ入力!$B$9:$M$208,4)</f>
        <v>#N/A</v>
      </c>
      <c r="K27" s="116"/>
      <c r="L27" s="115" t="e">
        <f>VLOOKUP(B27,ﾁｰﾑﾃﾞｰﾀ入力!$B$9:$M$208,5)</f>
        <v>#N/A</v>
      </c>
      <c r="M27" s="116"/>
      <c r="N27" s="115" t="e">
        <f>VLOOKUP(B27,ﾁｰﾑﾃﾞｰﾀ入力!$B$9:$M$208,6)</f>
        <v>#N/A</v>
      </c>
      <c r="O27" s="117"/>
      <c r="P27" s="117"/>
      <c r="Q27" s="117"/>
      <c r="R27" s="117"/>
      <c r="S27" s="248"/>
      <c r="T27" s="249"/>
      <c r="U27" s="121" t="e">
        <f>VLOOKUP(B27,ﾁｰﾑﾃﾞｰﾀ入力!$B$9:$M$208,8)</f>
        <v>#N/A</v>
      </c>
      <c r="V27" s="122"/>
      <c r="W27" s="121" t="e">
        <f>VLOOKUP(B27,ﾁｰﾑﾃﾞｰﾀ入力!$B$9:$M$208,9)</f>
        <v>#N/A</v>
      </c>
      <c r="X27" s="122"/>
      <c r="Y27" s="121" t="e">
        <f>VLOOKUP(B27,ﾁｰﾑﾃﾞｰﾀ入力!$B$9:$M$208,10)</f>
        <v>#N/A</v>
      </c>
      <c r="Z27" s="122"/>
      <c r="AA27" s="118" t="e">
        <f>VLOOKUP(B27,ﾁｰﾑﾃﾞｰﾀ入力!$B$9:$M$208,11)</f>
        <v>#N/A</v>
      </c>
      <c r="AB27" s="119"/>
      <c r="AC27" s="119"/>
      <c r="AD27" s="120"/>
      <c r="AE27" s="121" t="e">
        <f>VLOOKUP(B27,ﾁｰﾑﾃﾞｰﾀ入力!$B$9:$M$208,12)</f>
        <v>#N/A</v>
      </c>
      <c r="AF27" s="247"/>
      <c r="AG27" s="247"/>
      <c r="AH27" s="247"/>
      <c r="AI27" s="122"/>
      <c r="AJ27" s="59" t="e">
        <f>VLOOKUP(B27,ﾁｰﾑﾃﾞｰﾀ入力!$B$9:$O$208,13)</f>
        <v>#N/A</v>
      </c>
      <c r="AK27" s="60" t="e">
        <f>VLOOKUP(B27,ﾁｰﾑﾃﾞｰﾀ入力!$B$9:$O$208,14)</f>
        <v>#N/A</v>
      </c>
    </row>
    <row r="28" spans="1:37" ht="15.95" customHeight="1">
      <c r="A28" s="18">
        <v>10</v>
      </c>
      <c r="B28" s="95"/>
      <c r="C28" s="115"/>
      <c r="D28" s="117"/>
      <c r="E28" s="115"/>
      <c r="F28" s="116"/>
      <c r="G28" s="115" t="e">
        <f>VLOOKUP(B28,ﾁｰﾑﾃﾞｰﾀ入力!$B$9:$M$208,2)</f>
        <v>#N/A</v>
      </c>
      <c r="H28" s="117"/>
      <c r="I28" s="14" t="s">
        <v>15</v>
      </c>
      <c r="J28" s="117" t="e">
        <f>VLOOKUP(B28,ﾁｰﾑﾃﾞｰﾀ入力!$B$9:$M$208,4)</f>
        <v>#N/A</v>
      </c>
      <c r="K28" s="116"/>
      <c r="L28" s="115" t="e">
        <f>VLOOKUP(B28,ﾁｰﾑﾃﾞｰﾀ入力!$B$9:$M$208,5)</f>
        <v>#N/A</v>
      </c>
      <c r="M28" s="116"/>
      <c r="N28" s="115" t="e">
        <f>VLOOKUP(B28,ﾁｰﾑﾃﾞｰﾀ入力!$B$9:$M$208,6)</f>
        <v>#N/A</v>
      </c>
      <c r="O28" s="117"/>
      <c r="P28" s="117"/>
      <c r="Q28" s="117"/>
      <c r="R28" s="117"/>
      <c r="S28" s="248"/>
      <c r="T28" s="249"/>
      <c r="U28" s="121" t="e">
        <f>VLOOKUP(B28,ﾁｰﾑﾃﾞｰﾀ入力!$B$9:$M$208,8)</f>
        <v>#N/A</v>
      </c>
      <c r="V28" s="122"/>
      <c r="W28" s="121" t="e">
        <f>VLOOKUP(B28,ﾁｰﾑﾃﾞｰﾀ入力!$B$9:$M$208,9)</f>
        <v>#N/A</v>
      </c>
      <c r="X28" s="122"/>
      <c r="Y28" s="121" t="e">
        <f>VLOOKUP(B28,ﾁｰﾑﾃﾞｰﾀ入力!$B$9:$M$208,10)</f>
        <v>#N/A</v>
      </c>
      <c r="Z28" s="122"/>
      <c r="AA28" s="118" t="e">
        <f>VLOOKUP(B28,ﾁｰﾑﾃﾞｰﾀ入力!$B$9:$M$208,11)</f>
        <v>#N/A</v>
      </c>
      <c r="AB28" s="119"/>
      <c r="AC28" s="119"/>
      <c r="AD28" s="120"/>
      <c r="AE28" s="121" t="e">
        <f>VLOOKUP(B28,ﾁｰﾑﾃﾞｰﾀ入力!$B$9:$M$208,12)</f>
        <v>#N/A</v>
      </c>
      <c r="AF28" s="247"/>
      <c r="AG28" s="247"/>
      <c r="AH28" s="247"/>
      <c r="AI28" s="122"/>
      <c r="AJ28" s="59" t="e">
        <f>VLOOKUP(B28,ﾁｰﾑﾃﾞｰﾀ入力!$B$9:$O$208,13)</f>
        <v>#N/A</v>
      </c>
      <c r="AK28" s="60" t="e">
        <f>VLOOKUP(B28,ﾁｰﾑﾃﾞｰﾀ入力!$B$9:$O$208,14)</f>
        <v>#N/A</v>
      </c>
    </row>
    <row r="29" spans="1:37" ht="15.95" customHeight="1">
      <c r="A29" s="18">
        <v>11</v>
      </c>
      <c r="B29" s="95"/>
      <c r="C29" s="115"/>
      <c r="D29" s="117"/>
      <c r="E29" s="115"/>
      <c r="F29" s="116"/>
      <c r="G29" s="115" t="e">
        <f>VLOOKUP(B29,ﾁｰﾑﾃﾞｰﾀ入力!$B$9:$M$208,2)</f>
        <v>#N/A</v>
      </c>
      <c r="H29" s="117"/>
      <c r="I29" s="14" t="s">
        <v>15</v>
      </c>
      <c r="J29" s="117" t="e">
        <f>VLOOKUP(B29,ﾁｰﾑﾃﾞｰﾀ入力!$B$9:$M$208,4)</f>
        <v>#N/A</v>
      </c>
      <c r="K29" s="116"/>
      <c r="L29" s="115" t="e">
        <f>VLOOKUP(B29,ﾁｰﾑﾃﾞｰﾀ入力!$B$9:$M$208,5)</f>
        <v>#N/A</v>
      </c>
      <c r="M29" s="116"/>
      <c r="N29" s="115" t="e">
        <f>VLOOKUP(B29,ﾁｰﾑﾃﾞｰﾀ入力!$B$9:$M$208,6)</f>
        <v>#N/A</v>
      </c>
      <c r="O29" s="117"/>
      <c r="P29" s="117"/>
      <c r="Q29" s="117"/>
      <c r="R29" s="117"/>
      <c r="S29" s="248"/>
      <c r="T29" s="249"/>
      <c r="U29" s="121" t="e">
        <f>VLOOKUP(B29,ﾁｰﾑﾃﾞｰﾀ入力!$B$9:$M$208,8)</f>
        <v>#N/A</v>
      </c>
      <c r="V29" s="122"/>
      <c r="W29" s="121" t="e">
        <f>VLOOKUP(B29,ﾁｰﾑﾃﾞｰﾀ入力!$B$9:$M$208,9)</f>
        <v>#N/A</v>
      </c>
      <c r="X29" s="122"/>
      <c r="Y29" s="121" t="e">
        <f>VLOOKUP(B29,ﾁｰﾑﾃﾞｰﾀ入力!$B$9:$M$208,10)</f>
        <v>#N/A</v>
      </c>
      <c r="Z29" s="122"/>
      <c r="AA29" s="118" t="e">
        <f>VLOOKUP(B29,ﾁｰﾑﾃﾞｰﾀ入力!$B$9:$M$208,11)</f>
        <v>#N/A</v>
      </c>
      <c r="AB29" s="119"/>
      <c r="AC29" s="119"/>
      <c r="AD29" s="120"/>
      <c r="AE29" s="121" t="e">
        <f>VLOOKUP(B29,ﾁｰﾑﾃﾞｰﾀ入力!$B$9:$M$208,12)</f>
        <v>#N/A</v>
      </c>
      <c r="AF29" s="247"/>
      <c r="AG29" s="247"/>
      <c r="AH29" s="247"/>
      <c r="AI29" s="122"/>
      <c r="AJ29" s="59" t="e">
        <f>VLOOKUP(B29,ﾁｰﾑﾃﾞｰﾀ入力!$B$9:$O$208,13)</f>
        <v>#N/A</v>
      </c>
      <c r="AK29" s="60" t="e">
        <f>VLOOKUP(B29,ﾁｰﾑﾃﾞｰﾀ入力!$B$9:$O$208,14)</f>
        <v>#N/A</v>
      </c>
    </row>
    <row r="30" spans="1:37" ht="15.95" customHeight="1">
      <c r="A30" s="18">
        <v>12</v>
      </c>
      <c r="B30" s="95"/>
      <c r="C30" s="115"/>
      <c r="D30" s="117"/>
      <c r="E30" s="115"/>
      <c r="F30" s="116"/>
      <c r="G30" s="115" t="e">
        <f>VLOOKUP(B30,ﾁｰﾑﾃﾞｰﾀ入力!$B$9:$M$208,2)</f>
        <v>#N/A</v>
      </c>
      <c r="H30" s="117"/>
      <c r="I30" s="14" t="s">
        <v>15</v>
      </c>
      <c r="J30" s="117" t="e">
        <f>VLOOKUP(B30,ﾁｰﾑﾃﾞｰﾀ入力!$B$9:$M$208,4)</f>
        <v>#N/A</v>
      </c>
      <c r="K30" s="116"/>
      <c r="L30" s="115" t="e">
        <f>VLOOKUP(B30,ﾁｰﾑﾃﾞｰﾀ入力!$B$9:$M$208,5)</f>
        <v>#N/A</v>
      </c>
      <c r="M30" s="116"/>
      <c r="N30" s="115" t="e">
        <f>VLOOKUP(B30,ﾁｰﾑﾃﾞｰﾀ入力!$B$9:$M$208,6)</f>
        <v>#N/A</v>
      </c>
      <c r="O30" s="117"/>
      <c r="P30" s="117"/>
      <c r="Q30" s="117"/>
      <c r="R30" s="117"/>
      <c r="S30" s="248"/>
      <c r="T30" s="249"/>
      <c r="U30" s="121" t="e">
        <f>VLOOKUP(B30,ﾁｰﾑﾃﾞｰﾀ入力!$B$9:$M$208,8)</f>
        <v>#N/A</v>
      </c>
      <c r="V30" s="122"/>
      <c r="W30" s="121" t="e">
        <f>VLOOKUP(B30,ﾁｰﾑﾃﾞｰﾀ入力!$B$9:$M$208,9)</f>
        <v>#N/A</v>
      </c>
      <c r="X30" s="122"/>
      <c r="Y30" s="121" t="e">
        <f>VLOOKUP(B30,ﾁｰﾑﾃﾞｰﾀ入力!$B$9:$M$208,10)</f>
        <v>#N/A</v>
      </c>
      <c r="Z30" s="122"/>
      <c r="AA30" s="118" t="e">
        <f>VLOOKUP(B30,ﾁｰﾑﾃﾞｰﾀ入力!$B$9:$M$208,11)</f>
        <v>#N/A</v>
      </c>
      <c r="AB30" s="119"/>
      <c r="AC30" s="119"/>
      <c r="AD30" s="120"/>
      <c r="AE30" s="121" t="e">
        <f>VLOOKUP(B30,ﾁｰﾑﾃﾞｰﾀ入力!$B$9:$M$208,12)</f>
        <v>#N/A</v>
      </c>
      <c r="AF30" s="247"/>
      <c r="AG30" s="247"/>
      <c r="AH30" s="247"/>
      <c r="AI30" s="122"/>
      <c r="AJ30" s="59" t="e">
        <f>VLOOKUP(B30,ﾁｰﾑﾃﾞｰﾀ入力!$B$9:$O$208,13)</f>
        <v>#N/A</v>
      </c>
      <c r="AK30" s="60" t="e">
        <f>VLOOKUP(B30,ﾁｰﾑﾃﾞｰﾀ入力!$B$9:$O$208,14)</f>
        <v>#N/A</v>
      </c>
    </row>
    <row r="31" spans="1:37" ht="15.95" customHeight="1">
      <c r="A31" s="18">
        <v>13</v>
      </c>
      <c r="B31" s="95"/>
      <c r="C31" s="115"/>
      <c r="D31" s="117"/>
      <c r="E31" s="115"/>
      <c r="F31" s="116"/>
      <c r="G31" s="115" t="e">
        <f>VLOOKUP(B31,ﾁｰﾑﾃﾞｰﾀ入力!$B$9:$M$208,2)</f>
        <v>#N/A</v>
      </c>
      <c r="H31" s="117"/>
      <c r="I31" s="14" t="s">
        <v>15</v>
      </c>
      <c r="J31" s="117" t="e">
        <f>VLOOKUP(B31,ﾁｰﾑﾃﾞｰﾀ入力!$B$9:$M$208,4)</f>
        <v>#N/A</v>
      </c>
      <c r="K31" s="116"/>
      <c r="L31" s="115" t="e">
        <f>VLOOKUP(B31,ﾁｰﾑﾃﾞｰﾀ入力!$B$9:$M$208,5)</f>
        <v>#N/A</v>
      </c>
      <c r="M31" s="116"/>
      <c r="N31" s="115" t="e">
        <f>VLOOKUP(B31,ﾁｰﾑﾃﾞｰﾀ入力!$B$9:$M$208,6)</f>
        <v>#N/A</v>
      </c>
      <c r="O31" s="117"/>
      <c r="P31" s="117"/>
      <c r="Q31" s="117"/>
      <c r="R31" s="117"/>
      <c r="S31" s="248"/>
      <c r="T31" s="249"/>
      <c r="U31" s="121" t="e">
        <f>VLOOKUP(B31,ﾁｰﾑﾃﾞｰﾀ入力!$B$9:$M$208,8)</f>
        <v>#N/A</v>
      </c>
      <c r="V31" s="122"/>
      <c r="W31" s="121" t="e">
        <f>VLOOKUP(B31,ﾁｰﾑﾃﾞｰﾀ入力!$B$9:$M$208,9)</f>
        <v>#N/A</v>
      </c>
      <c r="X31" s="122"/>
      <c r="Y31" s="121" t="e">
        <f>VLOOKUP(B31,ﾁｰﾑﾃﾞｰﾀ入力!$B$9:$M$208,10)</f>
        <v>#N/A</v>
      </c>
      <c r="Z31" s="122"/>
      <c r="AA31" s="118" t="e">
        <f>VLOOKUP(B31,ﾁｰﾑﾃﾞｰﾀ入力!$B$9:$M$208,11)</f>
        <v>#N/A</v>
      </c>
      <c r="AB31" s="119"/>
      <c r="AC31" s="119"/>
      <c r="AD31" s="120"/>
      <c r="AE31" s="121" t="e">
        <f>VLOOKUP(B31,ﾁｰﾑﾃﾞｰﾀ入力!$B$9:$M$208,12)</f>
        <v>#N/A</v>
      </c>
      <c r="AF31" s="247"/>
      <c r="AG31" s="247"/>
      <c r="AH31" s="247"/>
      <c r="AI31" s="122"/>
      <c r="AJ31" s="59" t="e">
        <f>VLOOKUP(B31,ﾁｰﾑﾃﾞｰﾀ入力!$B$9:$O$208,13)</f>
        <v>#N/A</v>
      </c>
      <c r="AK31" s="60" t="e">
        <f>VLOOKUP(B31,ﾁｰﾑﾃﾞｰﾀ入力!$B$9:$O$208,14)</f>
        <v>#N/A</v>
      </c>
    </row>
    <row r="32" spans="1:37" ht="15.95" customHeight="1">
      <c r="A32" s="18">
        <v>14</v>
      </c>
      <c r="B32" s="95"/>
      <c r="C32" s="115"/>
      <c r="D32" s="117"/>
      <c r="E32" s="115"/>
      <c r="F32" s="116"/>
      <c r="G32" s="115" t="e">
        <f>VLOOKUP(B32,ﾁｰﾑﾃﾞｰﾀ入力!$B$9:$M$208,2)</f>
        <v>#N/A</v>
      </c>
      <c r="H32" s="117"/>
      <c r="I32" s="14" t="s">
        <v>15</v>
      </c>
      <c r="J32" s="117" t="e">
        <f>VLOOKUP(B32,ﾁｰﾑﾃﾞｰﾀ入力!$B$9:$M$208,4)</f>
        <v>#N/A</v>
      </c>
      <c r="K32" s="116"/>
      <c r="L32" s="115" t="e">
        <f>VLOOKUP(B32,ﾁｰﾑﾃﾞｰﾀ入力!$B$9:$M$208,5)</f>
        <v>#N/A</v>
      </c>
      <c r="M32" s="116"/>
      <c r="N32" s="115" t="e">
        <f>VLOOKUP(B32,ﾁｰﾑﾃﾞｰﾀ入力!$B$9:$M$208,6)</f>
        <v>#N/A</v>
      </c>
      <c r="O32" s="117"/>
      <c r="P32" s="117"/>
      <c r="Q32" s="117"/>
      <c r="R32" s="117"/>
      <c r="S32" s="248"/>
      <c r="T32" s="249"/>
      <c r="U32" s="121" t="e">
        <f>VLOOKUP(B32,ﾁｰﾑﾃﾞｰﾀ入力!$B$9:$M$208,8)</f>
        <v>#N/A</v>
      </c>
      <c r="V32" s="122"/>
      <c r="W32" s="121" t="e">
        <f>VLOOKUP(B32,ﾁｰﾑﾃﾞｰﾀ入力!$B$9:$M$208,9)</f>
        <v>#N/A</v>
      </c>
      <c r="X32" s="122"/>
      <c r="Y32" s="121" t="e">
        <f>VLOOKUP(B32,ﾁｰﾑﾃﾞｰﾀ入力!$B$9:$M$208,10)</f>
        <v>#N/A</v>
      </c>
      <c r="Z32" s="122"/>
      <c r="AA32" s="118" t="e">
        <f>VLOOKUP(B32,ﾁｰﾑﾃﾞｰﾀ入力!$B$9:$M$208,11)</f>
        <v>#N/A</v>
      </c>
      <c r="AB32" s="119"/>
      <c r="AC32" s="119"/>
      <c r="AD32" s="120"/>
      <c r="AE32" s="121" t="e">
        <f>VLOOKUP(B32,ﾁｰﾑﾃﾞｰﾀ入力!$B$9:$M$208,12)</f>
        <v>#N/A</v>
      </c>
      <c r="AF32" s="247"/>
      <c r="AG32" s="247"/>
      <c r="AH32" s="247"/>
      <c r="AI32" s="122"/>
      <c r="AJ32" s="59" t="e">
        <f>VLOOKUP(B32,ﾁｰﾑﾃﾞｰﾀ入力!$B$9:$O$208,13)</f>
        <v>#N/A</v>
      </c>
      <c r="AK32" s="60" t="e">
        <f>VLOOKUP(B32,ﾁｰﾑﾃﾞｰﾀ入力!$B$9:$O$208,14)</f>
        <v>#N/A</v>
      </c>
    </row>
    <row r="33" spans="1:37" ht="15.95" customHeight="1">
      <c r="A33" s="19">
        <v>15</v>
      </c>
      <c r="B33" s="97"/>
      <c r="C33" s="106"/>
      <c r="D33" s="126"/>
      <c r="E33" s="106"/>
      <c r="F33" s="127"/>
      <c r="G33" s="106" t="e">
        <f>VLOOKUP(B33,ﾁｰﾑﾃﾞｰﾀ入力!$B$9:$M$208,2)</f>
        <v>#N/A</v>
      </c>
      <c r="H33" s="126"/>
      <c r="I33" s="15" t="s">
        <v>15</v>
      </c>
      <c r="J33" s="126" t="e">
        <f>VLOOKUP(B33,ﾁｰﾑﾃﾞｰﾀ入力!$B$9:$M$208,4)</f>
        <v>#N/A</v>
      </c>
      <c r="K33" s="127"/>
      <c r="L33" s="106" t="e">
        <f>VLOOKUP(B33,ﾁｰﾑﾃﾞｰﾀ入力!$B$9:$M$208,5)</f>
        <v>#N/A</v>
      </c>
      <c r="M33" s="127"/>
      <c r="N33" s="106" t="e">
        <f>VLOOKUP(B33,ﾁｰﾑﾃﾞｰﾀ入力!$B$9:$M$208,6)</f>
        <v>#N/A</v>
      </c>
      <c r="O33" s="126"/>
      <c r="P33" s="126"/>
      <c r="Q33" s="126"/>
      <c r="R33" s="126"/>
      <c r="S33" s="126"/>
      <c r="T33" s="127"/>
      <c r="U33" s="131" t="e">
        <f>VLOOKUP(B33,ﾁｰﾑﾃﾞｰﾀ入力!$B$9:$M$208,8)</f>
        <v>#N/A</v>
      </c>
      <c r="V33" s="132"/>
      <c r="W33" s="131" t="e">
        <f>VLOOKUP(B33,ﾁｰﾑﾃﾞｰﾀ入力!$B$9:$M$208,9)</f>
        <v>#N/A</v>
      </c>
      <c r="X33" s="132"/>
      <c r="Y33" s="131" t="e">
        <f>VLOOKUP(B33,ﾁｰﾑﾃﾞｰﾀ入力!$B$9:$M$208,10)</f>
        <v>#N/A</v>
      </c>
      <c r="Z33" s="132"/>
      <c r="AA33" s="185" t="e">
        <f>VLOOKUP(B33,ﾁｰﾑﾃﾞｰﾀ入力!$B$9:$M$208,11)</f>
        <v>#N/A</v>
      </c>
      <c r="AB33" s="186"/>
      <c r="AC33" s="186"/>
      <c r="AD33" s="187"/>
      <c r="AE33" s="131" t="e">
        <f>VLOOKUP(B33,ﾁｰﾑﾃﾞｰﾀ入力!$B$9:$M$208,12)</f>
        <v>#N/A</v>
      </c>
      <c r="AF33" s="250"/>
      <c r="AG33" s="250"/>
      <c r="AH33" s="250"/>
      <c r="AI33" s="132"/>
      <c r="AJ33" s="59" t="e">
        <f>VLOOKUP(B33,ﾁｰﾑﾃﾞｰﾀ入力!$B$9:$O$208,13)</f>
        <v>#N/A</v>
      </c>
      <c r="AK33" s="60" t="e">
        <f>VLOOKUP(B33,ﾁｰﾑﾃﾞｰﾀ入力!$B$9:$O$208,14)</f>
        <v>#N/A</v>
      </c>
    </row>
    <row r="34" spans="1:37" ht="15.95" customHeight="1">
      <c r="A34" s="18">
        <v>16</v>
      </c>
      <c r="B34" s="95"/>
      <c r="C34" s="115"/>
      <c r="D34" s="117"/>
      <c r="E34" s="115"/>
      <c r="F34" s="116"/>
      <c r="G34" s="115" t="e">
        <f>VLOOKUP(B34,ﾁｰﾑﾃﾞｰﾀ入力!$B$9:$M$208,2)</f>
        <v>#N/A</v>
      </c>
      <c r="H34" s="117"/>
      <c r="I34" s="14" t="s">
        <v>15</v>
      </c>
      <c r="J34" s="117" t="e">
        <f>VLOOKUP(B34,ﾁｰﾑﾃﾞｰﾀ入力!$B$9:$M$208,4)</f>
        <v>#N/A</v>
      </c>
      <c r="K34" s="116"/>
      <c r="L34" s="115" t="e">
        <f>VLOOKUP(B34,ﾁｰﾑﾃﾞｰﾀ入力!$B$9:$M$208,5)</f>
        <v>#N/A</v>
      </c>
      <c r="M34" s="116"/>
      <c r="N34" s="115" t="e">
        <f>VLOOKUP(B34,ﾁｰﾑﾃﾞｰﾀ入力!$B$9:$M$208,6)</f>
        <v>#N/A</v>
      </c>
      <c r="O34" s="117"/>
      <c r="P34" s="117"/>
      <c r="Q34" s="117"/>
      <c r="R34" s="117"/>
      <c r="S34" s="117"/>
      <c r="T34" s="116"/>
      <c r="U34" s="121" t="e">
        <f>VLOOKUP(B34,ﾁｰﾑﾃﾞｰﾀ入力!$B$9:$M$208,8)</f>
        <v>#N/A</v>
      </c>
      <c r="V34" s="122"/>
      <c r="W34" s="121" t="e">
        <f>VLOOKUP(B34,ﾁｰﾑﾃﾞｰﾀ入力!$B$9:$M$208,9)</f>
        <v>#N/A</v>
      </c>
      <c r="X34" s="122"/>
      <c r="Y34" s="121" t="e">
        <f>VLOOKUP(B34,ﾁｰﾑﾃﾞｰﾀ入力!$B$9:$M$208,10)</f>
        <v>#N/A</v>
      </c>
      <c r="Z34" s="122"/>
      <c r="AA34" s="118" t="e">
        <f>VLOOKUP(B34,ﾁｰﾑﾃﾞｰﾀ入力!$B$9:$M$208,11)</f>
        <v>#N/A</v>
      </c>
      <c r="AB34" s="119"/>
      <c r="AC34" s="119"/>
      <c r="AD34" s="120"/>
      <c r="AE34" s="121" t="e">
        <f>VLOOKUP(B34,ﾁｰﾑﾃﾞｰﾀ入力!$B$9:$M$208,12)</f>
        <v>#N/A</v>
      </c>
      <c r="AF34" s="247"/>
      <c r="AG34" s="247"/>
      <c r="AH34" s="247"/>
      <c r="AI34" s="122"/>
      <c r="AJ34" s="59" t="e">
        <f>VLOOKUP(B34,ﾁｰﾑﾃﾞｰﾀ入力!$B$9:$O$208,13)</f>
        <v>#N/A</v>
      </c>
      <c r="AK34" s="60" t="e">
        <f>VLOOKUP(B34,ﾁｰﾑﾃﾞｰﾀ入力!$B$9:$O$208,14)</f>
        <v>#N/A</v>
      </c>
    </row>
    <row r="35" spans="1:37" ht="15.95" customHeight="1">
      <c r="A35" s="18">
        <v>17</v>
      </c>
      <c r="B35" s="95"/>
      <c r="C35" s="115"/>
      <c r="D35" s="117"/>
      <c r="E35" s="115"/>
      <c r="F35" s="116"/>
      <c r="G35" s="115" t="e">
        <f>VLOOKUP(B35,ﾁｰﾑﾃﾞｰﾀ入力!$B$9:$M$208,2)</f>
        <v>#N/A</v>
      </c>
      <c r="H35" s="117"/>
      <c r="I35" s="14" t="s">
        <v>15</v>
      </c>
      <c r="J35" s="117" t="e">
        <f>VLOOKUP(B35,ﾁｰﾑﾃﾞｰﾀ入力!$B$9:$M$208,4)</f>
        <v>#N/A</v>
      </c>
      <c r="K35" s="116"/>
      <c r="L35" s="115" t="e">
        <f>VLOOKUP(B35,ﾁｰﾑﾃﾞｰﾀ入力!$B$9:$M$208,5)</f>
        <v>#N/A</v>
      </c>
      <c r="M35" s="116"/>
      <c r="N35" s="115" t="e">
        <f>VLOOKUP(B35,ﾁｰﾑﾃﾞｰﾀ入力!$B$9:$M$208,6)</f>
        <v>#N/A</v>
      </c>
      <c r="O35" s="117"/>
      <c r="P35" s="117"/>
      <c r="Q35" s="117"/>
      <c r="R35" s="117"/>
      <c r="S35" s="117"/>
      <c r="T35" s="116"/>
      <c r="U35" s="121" t="e">
        <f>VLOOKUP(B35,ﾁｰﾑﾃﾞｰﾀ入力!$B$9:$M$208,8)</f>
        <v>#N/A</v>
      </c>
      <c r="V35" s="122"/>
      <c r="W35" s="121" t="e">
        <f>VLOOKUP(B35,ﾁｰﾑﾃﾞｰﾀ入力!$B$9:$M$208,9)</f>
        <v>#N/A</v>
      </c>
      <c r="X35" s="122"/>
      <c r="Y35" s="121" t="e">
        <f>VLOOKUP(B35,ﾁｰﾑﾃﾞｰﾀ入力!$B$9:$M$208,10)</f>
        <v>#N/A</v>
      </c>
      <c r="Z35" s="122"/>
      <c r="AA35" s="118" t="e">
        <f>VLOOKUP(B35,ﾁｰﾑﾃﾞｰﾀ入力!$B$9:$M$208,11)</f>
        <v>#N/A</v>
      </c>
      <c r="AB35" s="119"/>
      <c r="AC35" s="119"/>
      <c r="AD35" s="120"/>
      <c r="AE35" s="121" t="e">
        <f>VLOOKUP(B35,ﾁｰﾑﾃﾞｰﾀ入力!$B$9:$M$208,12)</f>
        <v>#N/A</v>
      </c>
      <c r="AF35" s="247"/>
      <c r="AG35" s="247"/>
      <c r="AH35" s="247"/>
      <c r="AI35" s="122"/>
      <c r="AJ35" s="59" t="e">
        <f>VLOOKUP(B35,ﾁｰﾑﾃﾞｰﾀ入力!$B$9:$O$208,13)</f>
        <v>#N/A</v>
      </c>
      <c r="AK35" s="60" t="e">
        <f>VLOOKUP(B35,ﾁｰﾑﾃﾞｰﾀ入力!$B$9:$O$208,14)</f>
        <v>#N/A</v>
      </c>
    </row>
    <row r="36" spans="1:37" ht="15.95" customHeight="1">
      <c r="A36" s="18">
        <v>18</v>
      </c>
      <c r="B36" s="95"/>
      <c r="C36" s="115"/>
      <c r="D36" s="117"/>
      <c r="E36" s="115"/>
      <c r="F36" s="116"/>
      <c r="G36" s="115" t="e">
        <f>VLOOKUP(B36,ﾁｰﾑﾃﾞｰﾀ入力!$B$9:$M$208,2)</f>
        <v>#N/A</v>
      </c>
      <c r="H36" s="117"/>
      <c r="I36" s="14" t="s">
        <v>15</v>
      </c>
      <c r="J36" s="117" t="e">
        <f>VLOOKUP(B36,ﾁｰﾑﾃﾞｰﾀ入力!$B$9:$M$208,4)</f>
        <v>#N/A</v>
      </c>
      <c r="K36" s="116"/>
      <c r="L36" s="115" t="e">
        <f>VLOOKUP(B36,ﾁｰﾑﾃﾞｰﾀ入力!$B$9:$M$208,5)</f>
        <v>#N/A</v>
      </c>
      <c r="M36" s="116"/>
      <c r="N36" s="115" t="e">
        <f>VLOOKUP(B36,ﾁｰﾑﾃﾞｰﾀ入力!$B$9:$M$208,6)</f>
        <v>#N/A</v>
      </c>
      <c r="O36" s="117"/>
      <c r="P36" s="117"/>
      <c r="Q36" s="117"/>
      <c r="R36" s="117"/>
      <c r="S36" s="117"/>
      <c r="T36" s="116"/>
      <c r="U36" s="121" t="e">
        <f>VLOOKUP(B36,ﾁｰﾑﾃﾞｰﾀ入力!$B$9:$M$208,8)</f>
        <v>#N/A</v>
      </c>
      <c r="V36" s="122"/>
      <c r="W36" s="121" t="e">
        <f>VLOOKUP(B36,ﾁｰﾑﾃﾞｰﾀ入力!$B$9:$M$208,9)</f>
        <v>#N/A</v>
      </c>
      <c r="X36" s="122"/>
      <c r="Y36" s="121" t="e">
        <f>VLOOKUP(B36,ﾁｰﾑﾃﾞｰﾀ入力!$B$9:$M$208,10)</f>
        <v>#N/A</v>
      </c>
      <c r="Z36" s="122"/>
      <c r="AA36" s="118" t="e">
        <f>VLOOKUP(B36,ﾁｰﾑﾃﾞｰﾀ入力!$B$9:$M$208,11)</f>
        <v>#N/A</v>
      </c>
      <c r="AB36" s="119"/>
      <c r="AC36" s="119"/>
      <c r="AD36" s="120"/>
      <c r="AE36" s="121" t="e">
        <f>VLOOKUP(B36,ﾁｰﾑﾃﾞｰﾀ入力!$B$9:$M$208,12)</f>
        <v>#N/A</v>
      </c>
      <c r="AF36" s="247"/>
      <c r="AG36" s="247"/>
      <c r="AH36" s="247"/>
      <c r="AI36" s="122"/>
      <c r="AJ36" s="59" t="e">
        <f>VLOOKUP(B36,ﾁｰﾑﾃﾞｰﾀ入力!$B$9:$O$208,13)</f>
        <v>#N/A</v>
      </c>
      <c r="AK36" s="60" t="e">
        <f>VLOOKUP(B36,ﾁｰﾑﾃﾞｰﾀ入力!$B$9:$O$208,14)</f>
        <v>#N/A</v>
      </c>
    </row>
    <row r="37" spans="1:37" ht="15.95" customHeight="1">
      <c r="A37" s="18">
        <v>19</v>
      </c>
      <c r="B37" s="95"/>
      <c r="C37" s="115"/>
      <c r="D37" s="117"/>
      <c r="E37" s="115"/>
      <c r="F37" s="116"/>
      <c r="G37" s="115" t="e">
        <f>VLOOKUP(B37,ﾁｰﾑﾃﾞｰﾀ入力!$B$9:$M$208,2)</f>
        <v>#N/A</v>
      </c>
      <c r="H37" s="117"/>
      <c r="I37" s="14" t="s">
        <v>15</v>
      </c>
      <c r="J37" s="117" t="e">
        <f>VLOOKUP(B37,ﾁｰﾑﾃﾞｰﾀ入力!$B$9:$M$208,4)</f>
        <v>#N/A</v>
      </c>
      <c r="K37" s="116"/>
      <c r="L37" s="115" t="e">
        <f>VLOOKUP(B37,ﾁｰﾑﾃﾞｰﾀ入力!$B$9:$M$208,5)</f>
        <v>#N/A</v>
      </c>
      <c r="M37" s="116"/>
      <c r="N37" s="115" t="e">
        <f>VLOOKUP(B37,ﾁｰﾑﾃﾞｰﾀ入力!$B$9:$M$208,6)</f>
        <v>#N/A</v>
      </c>
      <c r="O37" s="117"/>
      <c r="P37" s="117"/>
      <c r="Q37" s="117"/>
      <c r="R37" s="117"/>
      <c r="S37" s="117"/>
      <c r="T37" s="116"/>
      <c r="U37" s="121" t="e">
        <f>VLOOKUP(B37,ﾁｰﾑﾃﾞｰﾀ入力!$B$9:$M$208,8)</f>
        <v>#N/A</v>
      </c>
      <c r="V37" s="122"/>
      <c r="W37" s="121" t="e">
        <f>VLOOKUP(B37,ﾁｰﾑﾃﾞｰﾀ入力!$B$9:$M$208,9)</f>
        <v>#N/A</v>
      </c>
      <c r="X37" s="122"/>
      <c r="Y37" s="121" t="e">
        <f>VLOOKUP(B37,ﾁｰﾑﾃﾞｰﾀ入力!$B$9:$M$208,10)</f>
        <v>#N/A</v>
      </c>
      <c r="Z37" s="122"/>
      <c r="AA37" s="118" t="e">
        <f>VLOOKUP(B37,ﾁｰﾑﾃﾞｰﾀ入力!$B$9:$M$208,11)</f>
        <v>#N/A</v>
      </c>
      <c r="AB37" s="119"/>
      <c r="AC37" s="119"/>
      <c r="AD37" s="120"/>
      <c r="AE37" s="121" t="e">
        <f>VLOOKUP(B37,ﾁｰﾑﾃﾞｰﾀ入力!$B$9:$M$208,12)</f>
        <v>#N/A</v>
      </c>
      <c r="AF37" s="247"/>
      <c r="AG37" s="247"/>
      <c r="AH37" s="247"/>
      <c r="AI37" s="122"/>
      <c r="AJ37" s="59" t="e">
        <f>VLOOKUP(B37,ﾁｰﾑﾃﾞｰﾀ入力!$B$9:$O$208,13)</f>
        <v>#N/A</v>
      </c>
      <c r="AK37" s="60" t="e">
        <f>VLOOKUP(B37,ﾁｰﾑﾃﾞｰﾀ入力!$B$9:$O$208,14)</f>
        <v>#N/A</v>
      </c>
    </row>
    <row r="38" spans="1:37" ht="15.95" customHeight="1">
      <c r="A38" s="18">
        <v>20</v>
      </c>
      <c r="B38" s="95"/>
      <c r="C38" s="115"/>
      <c r="D38" s="117"/>
      <c r="E38" s="115"/>
      <c r="F38" s="116"/>
      <c r="G38" s="115" t="e">
        <f>VLOOKUP(B38,ﾁｰﾑﾃﾞｰﾀ入力!$B$9:$M$208,2)</f>
        <v>#N/A</v>
      </c>
      <c r="H38" s="117"/>
      <c r="I38" s="14" t="s">
        <v>15</v>
      </c>
      <c r="J38" s="117" t="e">
        <f>VLOOKUP(B38,ﾁｰﾑﾃﾞｰﾀ入力!$B$9:$M$208,4)</f>
        <v>#N/A</v>
      </c>
      <c r="K38" s="116"/>
      <c r="L38" s="115" t="e">
        <f>VLOOKUP(B38,ﾁｰﾑﾃﾞｰﾀ入力!$B$9:$M$208,5)</f>
        <v>#N/A</v>
      </c>
      <c r="M38" s="116"/>
      <c r="N38" s="115" t="e">
        <f>VLOOKUP(B38,ﾁｰﾑﾃﾞｰﾀ入力!$B$9:$M$208,6)</f>
        <v>#N/A</v>
      </c>
      <c r="O38" s="117"/>
      <c r="P38" s="117"/>
      <c r="Q38" s="117"/>
      <c r="R38" s="117"/>
      <c r="S38" s="117"/>
      <c r="T38" s="116"/>
      <c r="U38" s="121" t="e">
        <f>VLOOKUP(B38,ﾁｰﾑﾃﾞｰﾀ入力!$B$9:$M$208,8)</f>
        <v>#N/A</v>
      </c>
      <c r="V38" s="122"/>
      <c r="W38" s="121" t="e">
        <f>VLOOKUP(B38,ﾁｰﾑﾃﾞｰﾀ入力!$B$9:$M$208,9)</f>
        <v>#N/A</v>
      </c>
      <c r="X38" s="122"/>
      <c r="Y38" s="121" t="e">
        <f>VLOOKUP(B38,ﾁｰﾑﾃﾞｰﾀ入力!$B$9:$M$208,10)</f>
        <v>#N/A</v>
      </c>
      <c r="Z38" s="122"/>
      <c r="AA38" s="118" t="e">
        <f>VLOOKUP(B38,ﾁｰﾑﾃﾞｰﾀ入力!$B$9:$M$208,11)</f>
        <v>#N/A</v>
      </c>
      <c r="AB38" s="119"/>
      <c r="AC38" s="119"/>
      <c r="AD38" s="120"/>
      <c r="AE38" s="121" t="e">
        <f>VLOOKUP(B38,ﾁｰﾑﾃﾞｰﾀ入力!$B$9:$M$208,12)</f>
        <v>#N/A</v>
      </c>
      <c r="AF38" s="247"/>
      <c r="AG38" s="247"/>
      <c r="AH38" s="247"/>
      <c r="AI38" s="122"/>
      <c r="AJ38" s="59" t="e">
        <f>VLOOKUP(B38,ﾁｰﾑﾃﾞｰﾀ入力!$B$9:$O$208,13)</f>
        <v>#N/A</v>
      </c>
      <c r="AK38" s="60" t="e">
        <f>VLOOKUP(B38,ﾁｰﾑﾃﾞｰﾀ入力!$B$9:$O$208,14)</f>
        <v>#N/A</v>
      </c>
    </row>
    <row r="39" spans="1:37" ht="15.95" customHeight="1">
      <c r="A39" s="18">
        <v>21</v>
      </c>
      <c r="B39" s="95"/>
      <c r="C39" s="115"/>
      <c r="D39" s="117"/>
      <c r="E39" s="115"/>
      <c r="F39" s="116"/>
      <c r="G39" s="115" t="e">
        <f>VLOOKUP(B39,ﾁｰﾑﾃﾞｰﾀ入力!$B$9:$M$208,2)</f>
        <v>#N/A</v>
      </c>
      <c r="H39" s="117"/>
      <c r="I39" s="14" t="s">
        <v>15</v>
      </c>
      <c r="J39" s="117" t="e">
        <f>VLOOKUP(B39,ﾁｰﾑﾃﾞｰﾀ入力!$B$9:$M$208,4)</f>
        <v>#N/A</v>
      </c>
      <c r="K39" s="116"/>
      <c r="L39" s="115" t="e">
        <f>VLOOKUP(B39,ﾁｰﾑﾃﾞｰﾀ入力!$B$9:$M$208,5)</f>
        <v>#N/A</v>
      </c>
      <c r="M39" s="116"/>
      <c r="N39" s="115" t="e">
        <f>VLOOKUP(B39,ﾁｰﾑﾃﾞｰﾀ入力!$B$9:$M$208,6)</f>
        <v>#N/A</v>
      </c>
      <c r="O39" s="117"/>
      <c r="P39" s="117"/>
      <c r="Q39" s="117"/>
      <c r="R39" s="117"/>
      <c r="S39" s="117"/>
      <c r="T39" s="116"/>
      <c r="U39" s="121" t="e">
        <f>VLOOKUP(B39,ﾁｰﾑﾃﾞｰﾀ入力!$B$9:$M$208,8)</f>
        <v>#N/A</v>
      </c>
      <c r="V39" s="122"/>
      <c r="W39" s="121" t="e">
        <f>VLOOKUP(B39,ﾁｰﾑﾃﾞｰﾀ入力!$B$9:$M$208,9)</f>
        <v>#N/A</v>
      </c>
      <c r="X39" s="122"/>
      <c r="Y39" s="121" t="e">
        <f>VLOOKUP(B39,ﾁｰﾑﾃﾞｰﾀ入力!$B$9:$M$208,10)</f>
        <v>#N/A</v>
      </c>
      <c r="Z39" s="122"/>
      <c r="AA39" s="118" t="e">
        <f>VLOOKUP(B39,ﾁｰﾑﾃﾞｰﾀ入力!$B$9:$M$208,11)</f>
        <v>#N/A</v>
      </c>
      <c r="AB39" s="119"/>
      <c r="AC39" s="119"/>
      <c r="AD39" s="120"/>
      <c r="AE39" s="121" t="e">
        <f>VLOOKUP(B39,ﾁｰﾑﾃﾞｰﾀ入力!$B$9:$M$208,12)</f>
        <v>#N/A</v>
      </c>
      <c r="AF39" s="247"/>
      <c r="AG39" s="247"/>
      <c r="AH39" s="247"/>
      <c r="AI39" s="122"/>
      <c r="AJ39" s="59" t="e">
        <f>VLOOKUP(B39,ﾁｰﾑﾃﾞｰﾀ入力!$B$9:$O$208,13)</f>
        <v>#N/A</v>
      </c>
      <c r="AK39" s="60" t="e">
        <f>VLOOKUP(B39,ﾁｰﾑﾃﾞｰﾀ入力!$B$9:$O$208,14)</f>
        <v>#N/A</v>
      </c>
    </row>
    <row r="40" spans="1:37" ht="15.95" customHeight="1">
      <c r="A40" s="18">
        <v>22</v>
      </c>
      <c r="B40" s="95"/>
      <c r="C40" s="115"/>
      <c r="D40" s="117"/>
      <c r="E40" s="115"/>
      <c r="F40" s="116"/>
      <c r="G40" s="115" t="e">
        <f>VLOOKUP(B40,ﾁｰﾑﾃﾞｰﾀ入力!$B$9:$M$208,2)</f>
        <v>#N/A</v>
      </c>
      <c r="H40" s="117"/>
      <c r="I40" s="14" t="s">
        <v>15</v>
      </c>
      <c r="J40" s="117" t="e">
        <f>VLOOKUP(B40,ﾁｰﾑﾃﾞｰﾀ入力!$B$9:$M$208,4)</f>
        <v>#N/A</v>
      </c>
      <c r="K40" s="116"/>
      <c r="L40" s="115" t="e">
        <f>VLOOKUP(B40,ﾁｰﾑﾃﾞｰﾀ入力!$B$9:$M$208,5)</f>
        <v>#N/A</v>
      </c>
      <c r="M40" s="116"/>
      <c r="N40" s="115" t="e">
        <f>VLOOKUP(B40,ﾁｰﾑﾃﾞｰﾀ入力!$B$9:$M$208,6)</f>
        <v>#N/A</v>
      </c>
      <c r="O40" s="117"/>
      <c r="P40" s="117"/>
      <c r="Q40" s="117"/>
      <c r="R40" s="117"/>
      <c r="S40" s="117"/>
      <c r="T40" s="116"/>
      <c r="U40" s="121" t="e">
        <f>VLOOKUP(B40,ﾁｰﾑﾃﾞｰﾀ入力!$B$9:$M$208,8)</f>
        <v>#N/A</v>
      </c>
      <c r="V40" s="122"/>
      <c r="W40" s="121" t="e">
        <f>VLOOKUP(B40,ﾁｰﾑﾃﾞｰﾀ入力!$B$9:$M$208,9)</f>
        <v>#N/A</v>
      </c>
      <c r="X40" s="122"/>
      <c r="Y40" s="121" t="e">
        <f>VLOOKUP(B40,ﾁｰﾑﾃﾞｰﾀ入力!$B$9:$M$208,10)</f>
        <v>#N/A</v>
      </c>
      <c r="Z40" s="122"/>
      <c r="AA40" s="118" t="e">
        <f>VLOOKUP(B40,ﾁｰﾑﾃﾞｰﾀ入力!$B$9:$M$208,11)</f>
        <v>#N/A</v>
      </c>
      <c r="AB40" s="119"/>
      <c r="AC40" s="119"/>
      <c r="AD40" s="120"/>
      <c r="AE40" s="121" t="e">
        <f>VLOOKUP(B40,ﾁｰﾑﾃﾞｰﾀ入力!$B$9:$M$208,12)</f>
        <v>#N/A</v>
      </c>
      <c r="AF40" s="247"/>
      <c r="AG40" s="247"/>
      <c r="AH40" s="247"/>
      <c r="AI40" s="122"/>
      <c r="AJ40" s="59" t="e">
        <f>VLOOKUP(B40,ﾁｰﾑﾃﾞｰﾀ入力!$B$9:$O$208,13)</f>
        <v>#N/A</v>
      </c>
      <c r="AK40" s="60" t="e">
        <f>VLOOKUP(B40,ﾁｰﾑﾃﾞｰﾀ入力!$B$9:$O$208,14)</f>
        <v>#N/A</v>
      </c>
    </row>
    <row r="41" spans="1:37" ht="15.95" customHeight="1">
      <c r="A41" s="18">
        <v>23</v>
      </c>
      <c r="B41" s="95"/>
      <c r="C41" s="115"/>
      <c r="D41" s="117"/>
      <c r="E41" s="115"/>
      <c r="F41" s="116"/>
      <c r="G41" s="115" t="e">
        <f>VLOOKUP(B41,ﾁｰﾑﾃﾞｰﾀ入力!$B$9:$M$208,2)</f>
        <v>#N/A</v>
      </c>
      <c r="H41" s="117"/>
      <c r="I41" s="14" t="s">
        <v>15</v>
      </c>
      <c r="J41" s="117" t="e">
        <f>VLOOKUP(B41,ﾁｰﾑﾃﾞｰﾀ入力!$B$9:$M$208,4)</f>
        <v>#N/A</v>
      </c>
      <c r="K41" s="116"/>
      <c r="L41" s="115" t="e">
        <f>VLOOKUP(B41,ﾁｰﾑﾃﾞｰﾀ入力!$B$9:$M$208,5)</f>
        <v>#N/A</v>
      </c>
      <c r="M41" s="116"/>
      <c r="N41" s="115" t="e">
        <f>VLOOKUP(B41,ﾁｰﾑﾃﾞｰﾀ入力!$B$9:$M$208,6)</f>
        <v>#N/A</v>
      </c>
      <c r="O41" s="117"/>
      <c r="P41" s="117"/>
      <c r="Q41" s="117"/>
      <c r="R41" s="117"/>
      <c r="S41" s="117"/>
      <c r="T41" s="116"/>
      <c r="U41" s="121" t="e">
        <f>VLOOKUP(B41,ﾁｰﾑﾃﾞｰﾀ入力!$B$9:$M$208,8)</f>
        <v>#N/A</v>
      </c>
      <c r="V41" s="122"/>
      <c r="W41" s="121" t="e">
        <f>VLOOKUP(B41,ﾁｰﾑﾃﾞｰﾀ入力!$B$9:$M$208,9)</f>
        <v>#N/A</v>
      </c>
      <c r="X41" s="122"/>
      <c r="Y41" s="121" t="e">
        <f>VLOOKUP(B41,ﾁｰﾑﾃﾞｰﾀ入力!$B$9:$M$208,10)</f>
        <v>#N/A</v>
      </c>
      <c r="Z41" s="122"/>
      <c r="AA41" s="118" t="e">
        <f>VLOOKUP(B41,ﾁｰﾑﾃﾞｰﾀ入力!$B$9:$M$208,11)</f>
        <v>#N/A</v>
      </c>
      <c r="AB41" s="119"/>
      <c r="AC41" s="119"/>
      <c r="AD41" s="120"/>
      <c r="AE41" s="121" t="e">
        <f>VLOOKUP(B41,ﾁｰﾑﾃﾞｰﾀ入力!$B$9:$M$208,12)</f>
        <v>#N/A</v>
      </c>
      <c r="AF41" s="247"/>
      <c r="AG41" s="247"/>
      <c r="AH41" s="247"/>
      <c r="AI41" s="122"/>
      <c r="AJ41" s="59" t="e">
        <f>VLOOKUP(B41,ﾁｰﾑﾃﾞｰﾀ入力!$B$9:$O$208,13)</f>
        <v>#N/A</v>
      </c>
      <c r="AK41" s="60" t="e">
        <f>VLOOKUP(B41,ﾁｰﾑﾃﾞｰﾀ入力!$B$9:$O$208,14)</f>
        <v>#N/A</v>
      </c>
    </row>
    <row r="42" spans="1:37" ht="15.95" customHeight="1">
      <c r="A42" s="18">
        <v>24</v>
      </c>
      <c r="B42" s="95"/>
      <c r="C42" s="115"/>
      <c r="D42" s="117"/>
      <c r="E42" s="115"/>
      <c r="F42" s="116"/>
      <c r="G42" s="115" t="e">
        <f>VLOOKUP(B42,ﾁｰﾑﾃﾞｰﾀ入力!$B$9:$M$208,2)</f>
        <v>#N/A</v>
      </c>
      <c r="H42" s="117"/>
      <c r="I42" s="14" t="s">
        <v>15</v>
      </c>
      <c r="J42" s="117" t="e">
        <f>VLOOKUP(B42,ﾁｰﾑﾃﾞｰﾀ入力!$B$9:$M$208,4)</f>
        <v>#N/A</v>
      </c>
      <c r="K42" s="116"/>
      <c r="L42" s="115" t="e">
        <f>VLOOKUP(B42,ﾁｰﾑﾃﾞｰﾀ入力!$B$9:$M$208,5)</f>
        <v>#N/A</v>
      </c>
      <c r="M42" s="116"/>
      <c r="N42" s="115" t="e">
        <f>VLOOKUP(B42,ﾁｰﾑﾃﾞｰﾀ入力!$B$9:$M$208,6)</f>
        <v>#N/A</v>
      </c>
      <c r="O42" s="117"/>
      <c r="P42" s="117"/>
      <c r="Q42" s="117"/>
      <c r="R42" s="117"/>
      <c r="S42" s="117"/>
      <c r="T42" s="116"/>
      <c r="U42" s="121" t="e">
        <f>VLOOKUP(B42,ﾁｰﾑﾃﾞｰﾀ入力!$B$9:$M$208,8)</f>
        <v>#N/A</v>
      </c>
      <c r="V42" s="122"/>
      <c r="W42" s="121" t="e">
        <f>VLOOKUP(B42,ﾁｰﾑﾃﾞｰﾀ入力!$B$9:$M$208,9)</f>
        <v>#N/A</v>
      </c>
      <c r="X42" s="122"/>
      <c r="Y42" s="121" t="e">
        <f>VLOOKUP(B42,ﾁｰﾑﾃﾞｰﾀ入力!$B$9:$M$208,10)</f>
        <v>#N/A</v>
      </c>
      <c r="Z42" s="122"/>
      <c r="AA42" s="118" t="e">
        <f>VLOOKUP(B42,ﾁｰﾑﾃﾞｰﾀ入力!$B$9:$M$208,11)</f>
        <v>#N/A</v>
      </c>
      <c r="AB42" s="119"/>
      <c r="AC42" s="119"/>
      <c r="AD42" s="120"/>
      <c r="AE42" s="121" t="e">
        <f>VLOOKUP(B42,ﾁｰﾑﾃﾞｰﾀ入力!$B$9:$M$208,12)</f>
        <v>#N/A</v>
      </c>
      <c r="AF42" s="247"/>
      <c r="AG42" s="247"/>
      <c r="AH42" s="247"/>
      <c r="AI42" s="122"/>
      <c r="AJ42" s="59" t="e">
        <f>VLOOKUP(B42,ﾁｰﾑﾃﾞｰﾀ入力!$B$9:$O$208,13)</f>
        <v>#N/A</v>
      </c>
      <c r="AK42" s="60" t="e">
        <f>VLOOKUP(B42,ﾁｰﾑﾃﾞｰﾀ入力!$B$9:$O$208,14)</f>
        <v>#N/A</v>
      </c>
    </row>
    <row r="43" spans="1:37" ht="15.95" customHeight="1">
      <c r="A43" s="18">
        <v>25</v>
      </c>
      <c r="B43" s="95"/>
      <c r="C43" s="115"/>
      <c r="D43" s="117"/>
      <c r="E43" s="115"/>
      <c r="F43" s="116"/>
      <c r="G43" s="115" t="e">
        <f>VLOOKUP(B43,ﾁｰﾑﾃﾞｰﾀ入力!$B$9:$M$208,2)</f>
        <v>#N/A</v>
      </c>
      <c r="H43" s="117"/>
      <c r="I43" s="14" t="s">
        <v>15</v>
      </c>
      <c r="J43" s="117" t="e">
        <f>VLOOKUP(B43,ﾁｰﾑﾃﾞｰﾀ入力!$B$9:$M$208,4)</f>
        <v>#N/A</v>
      </c>
      <c r="K43" s="116"/>
      <c r="L43" s="115" t="e">
        <f>VLOOKUP(B43,ﾁｰﾑﾃﾞｰﾀ入力!$B$9:$M$208,5)</f>
        <v>#N/A</v>
      </c>
      <c r="M43" s="116"/>
      <c r="N43" s="115" t="e">
        <f>VLOOKUP(B43,ﾁｰﾑﾃﾞｰﾀ入力!$B$9:$M$208,6)</f>
        <v>#N/A</v>
      </c>
      <c r="O43" s="117"/>
      <c r="P43" s="117"/>
      <c r="Q43" s="117"/>
      <c r="R43" s="117"/>
      <c r="S43" s="117"/>
      <c r="T43" s="116"/>
      <c r="U43" s="121" t="e">
        <f>VLOOKUP(B43,ﾁｰﾑﾃﾞｰﾀ入力!$B$9:$M$208,8)</f>
        <v>#N/A</v>
      </c>
      <c r="V43" s="122"/>
      <c r="W43" s="121" t="e">
        <f>VLOOKUP(B43,ﾁｰﾑﾃﾞｰﾀ入力!$B$9:$M$208,9)</f>
        <v>#N/A</v>
      </c>
      <c r="X43" s="122"/>
      <c r="Y43" s="121" t="e">
        <f>VLOOKUP(B43,ﾁｰﾑﾃﾞｰﾀ入力!$B$9:$M$208,10)</f>
        <v>#N/A</v>
      </c>
      <c r="Z43" s="122"/>
      <c r="AA43" s="118" t="e">
        <f>VLOOKUP(B43,ﾁｰﾑﾃﾞｰﾀ入力!$B$9:$M$208,11)</f>
        <v>#N/A</v>
      </c>
      <c r="AB43" s="119"/>
      <c r="AC43" s="119"/>
      <c r="AD43" s="120"/>
      <c r="AE43" s="121" t="e">
        <f>VLOOKUP(B43,ﾁｰﾑﾃﾞｰﾀ入力!$B$9:$M$208,12)</f>
        <v>#N/A</v>
      </c>
      <c r="AF43" s="247"/>
      <c r="AG43" s="247"/>
      <c r="AH43" s="247"/>
      <c r="AI43" s="122"/>
      <c r="AJ43" s="59" t="e">
        <f>VLOOKUP(B43,ﾁｰﾑﾃﾞｰﾀ入力!$B$9:$O$208,13)</f>
        <v>#N/A</v>
      </c>
      <c r="AK43" s="60" t="e">
        <f>VLOOKUP(B43,ﾁｰﾑﾃﾞｰﾀ入力!$B$9:$O$208,14)</f>
        <v>#N/A</v>
      </c>
    </row>
    <row r="44" spans="1:37" ht="15.95" customHeight="1">
      <c r="A44" s="18">
        <v>26</v>
      </c>
      <c r="B44" s="95"/>
      <c r="C44" s="115"/>
      <c r="D44" s="117"/>
      <c r="E44" s="115"/>
      <c r="F44" s="116"/>
      <c r="G44" s="115" t="e">
        <f>VLOOKUP(B44,ﾁｰﾑﾃﾞｰﾀ入力!$B$9:$M$208,2)</f>
        <v>#N/A</v>
      </c>
      <c r="H44" s="117"/>
      <c r="I44" s="14" t="s">
        <v>15</v>
      </c>
      <c r="J44" s="117" t="e">
        <f>VLOOKUP(B44,ﾁｰﾑﾃﾞｰﾀ入力!$B$9:$M$208,4)</f>
        <v>#N/A</v>
      </c>
      <c r="K44" s="116"/>
      <c r="L44" s="115" t="e">
        <f>VLOOKUP(B44,ﾁｰﾑﾃﾞｰﾀ入力!$B$9:$M$208,5)</f>
        <v>#N/A</v>
      </c>
      <c r="M44" s="116"/>
      <c r="N44" s="115" t="e">
        <f>VLOOKUP(B44,ﾁｰﾑﾃﾞｰﾀ入力!$B$9:$M$208,6)</f>
        <v>#N/A</v>
      </c>
      <c r="O44" s="117"/>
      <c r="P44" s="117"/>
      <c r="Q44" s="117"/>
      <c r="R44" s="117"/>
      <c r="S44" s="117"/>
      <c r="T44" s="116"/>
      <c r="U44" s="121" t="e">
        <f>VLOOKUP(B44,ﾁｰﾑﾃﾞｰﾀ入力!$B$9:$M$208,8)</f>
        <v>#N/A</v>
      </c>
      <c r="V44" s="122"/>
      <c r="W44" s="121" t="e">
        <f>VLOOKUP(B44,ﾁｰﾑﾃﾞｰﾀ入力!$B$9:$M$208,9)</f>
        <v>#N/A</v>
      </c>
      <c r="X44" s="122"/>
      <c r="Y44" s="121" t="e">
        <f>VLOOKUP(B44,ﾁｰﾑﾃﾞｰﾀ入力!$B$9:$M$208,10)</f>
        <v>#N/A</v>
      </c>
      <c r="Z44" s="122"/>
      <c r="AA44" s="118" t="e">
        <f>VLOOKUP(B44,ﾁｰﾑﾃﾞｰﾀ入力!$B$9:$M$208,11)</f>
        <v>#N/A</v>
      </c>
      <c r="AB44" s="119"/>
      <c r="AC44" s="119"/>
      <c r="AD44" s="120"/>
      <c r="AE44" s="121" t="e">
        <f>VLOOKUP(B44,ﾁｰﾑﾃﾞｰﾀ入力!$B$9:$M$208,12)</f>
        <v>#N/A</v>
      </c>
      <c r="AF44" s="247"/>
      <c r="AG44" s="247"/>
      <c r="AH44" s="247"/>
      <c r="AI44" s="122"/>
      <c r="AJ44" s="59" t="e">
        <f>VLOOKUP(B44,ﾁｰﾑﾃﾞｰﾀ入力!$B$9:$O$208,13)</f>
        <v>#N/A</v>
      </c>
      <c r="AK44" s="60" t="e">
        <f>VLOOKUP(B44,ﾁｰﾑﾃﾞｰﾀ入力!$B$9:$O$208,14)</f>
        <v>#N/A</v>
      </c>
    </row>
    <row r="45" spans="1:37" ht="15.95" customHeight="1">
      <c r="A45" s="18">
        <v>27</v>
      </c>
      <c r="B45" s="95"/>
      <c r="C45" s="115"/>
      <c r="D45" s="117"/>
      <c r="E45" s="115"/>
      <c r="F45" s="116"/>
      <c r="G45" s="115" t="e">
        <f>VLOOKUP(B45,ﾁｰﾑﾃﾞｰﾀ入力!$B$9:$M$208,2)</f>
        <v>#N/A</v>
      </c>
      <c r="H45" s="117"/>
      <c r="I45" s="14" t="s">
        <v>15</v>
      </c>
      <c r="J45" s="117" t="e">
        <f>VLOOKUP(B45,ﾁｰﾑﾃﾞｰﾀ入力!$B$9:$M$208,4)</f>
        <v>#N/A</v>
      </c>
      <c r="K45" s="116"/>
      <c r="L45" s="115" t="e">
        <f>VLOOKUP(B45,ﾁｰﾑﾃﾞｰﾀ入力!$B$9:$M$208,5)</f>
        <v>#N/A</v>
      </c>
      <c r="M45" s="116"/>
      <c r="N45" s="115" t="e">
        <f>VLOOKUP(B45,ﾁｰﾑﾃﾞｰﾀ入力!$B$9:$M$208,6)</f>
        <v>#N/A</v>
      </c>
      <c r="O45" s="117"/>
      <c r="P45" s="117"/>
      <c r="Q45" s="117"/>
      <c r="R45" s="117"/>
      <c r="S45" s="117"/>
      <c r="T45" s="116"/>
      <c r="U45" s="121" t="e">
        <f>VLOOKUP(B45,ﾁｰﾑﾃﾞｰﾀ入力!$B$9:$M$208,8)</f>
        <v>#N/A</v>
      </c>
      <c r="V45" s="122"/>
      <c r="W45" s="121" t="e">
        <f>VLOOKUP(B45,ﾁｰﾑﾃﾞｰﾀ入力!$B$9:$M$208,9)</f>
        <v>#N/A</v>
      </c>
      <c r="X45" s="122"/>
      <c r="Y45" s="121" t="e">
        <f>VLOOKUP(B45,ﾁｰﾑﾃﾞｰﾀ入力!$B$9:$M$208,10)</f>
        <v>#N/A</v>
      </c>
      <c r="Z45" s="122"/>
      <c r="AA45" s="118" t="e">
        <f>VLOOKUP(B45,ﾁｰﾑﾃﾞｰﾀ入力!$B$9:$M$208,11)</f>
        <v>#N/A</v>
      </c>
      <c r="AB45" s="119"/>
      <c r="AC45" s="119"/>
      <c r="AD45" s="120"/>
      <c r="AE45" s="121" t="e">
        <f>VLOOKUP(B45,ﾁｰﾑﾃﾞｰﾀ入力!$B$9:$M$208,12)</f>
        <v>#N/A</v>
      </c>
      <c r="AF45" s="247"/>
      <c r="AG45" s="247"/>
      <c r="AH45" s="247"/>
      <c r="AI45" s="122"/>
      <c r="AJ45" s="59" t="e">
        <f>VLOOKUP(B45,ﾁｰﾑﾃﾞｰﾀ入力!$B$9:$O$208,13)</f>
        <v>#N/A</v>
      </c>
      <c r="AK45" s="60" t="e">
        <f>VLOOKUP(B45,ﾁｰﾑﾃﾞｰﾀ入力!$B$9:$O$208,14)</f>
        <v>#N/A</v>
      </c>
    </row>
    <row r="46" spans="1:37" ht="15.95" customHeight="1">
      <c r="A46" s="18">
        <v>28</v>
      </c>
      <c r="B46" s="95"/>
      <c r="C46" s="115"/>
      <c r="D46" s="117"/>
      <c r="E46" s="115"/>
      <c r="F46" s="116"/>
      <c r="G46" s="115" t="e">
        <f>VLOOKUP(B46,ﾁｰﾑﾃﾞｰﾀ入力!$B$9:$M$208,2)</f>
        <v>#N/A</v>
      </c>
      <c r="H46" s="117"/>
      <c r="I46" s="14" t="s">
        <v>15</v>
      </c>
      <c r="J46" s="117" t="e">
        <f>VLOOKUP(B46,ﾁｰﾑﾃﾞｰﾀ入力!$B$9:$M$208,4)</f>
        <v>#N/A</v>
      </c>
      <c r="K46" s="116"/>
      <c r="L46" s="115" t="e">
        <f>VLOOKUP(B46,ﾁｰﾑﾃﾞｰﾀ入力!$B$9:$M$208,5)</f>
        <v>#N/A</v>
      </c>
      <c r="M46" s="116"/>
      <c r="N46" s="115" t="e">
        <f>VLOOKUP(B46,ﾁｰﾑﾃﾞｰﾀ入力!$B$9:$M$208,6)</f>
        <v>#N/A</v>
      </c>
      <c r="O46" s="117"/>
      <c r="P46" s="117"/>
      <c r="Q46" s="117"/>
      <c r="R46" s="117"/>
      <c r="S46" s="117"/>
      <c r="T46" s="116"/>
      <c r="U46" s="121" t="e">
        <f>VLOOKUP(B46,ﾁｰﾑﾃﾞｰﾀ入力!$B$9:$M$208,8)</f>
        <v>#N/A</v>
      </c>
      <c r="V46" s="122"/>
      <c r="W46" s="121" t="e">
        <f>VLOOKUP(B46,ﾁｰﾑﾃﾞｰﾀ入力!$B$9:$M$208,9)</f>
        <v>#N/A</v>
      </c>
      <c r="X46" s="122"/>
      <c r="Y46" s="121" t="e">
        <f>VLOOKUP(B46,ﾁｰﾑﾃﾞｰﾀ入力!$B$9:$M$208,10)</f>
        <v>#N/A</v>
      </c>
      <c r="Z46" s="122"/>
      <c r="AA46" s="118" t="e">
        <f>VLOOKUP(B46,ﾁｰﾑﾃﾞｰﾀ入力!$B$9:$M$208,11)</f>
        <v>#N/A</v>
      </c>
      <c r="AB46" s="119"/>
      <c r="AC46" s="119"/>
      <c r="AD46" s="120"/>
      <c r="AE46" s="121" t="e">
        <f>VLOOKUP(B46,ﾁｰﾑﾃﾞｰﾀ入力!$B$9:$M$208,12)</f>
        <v>#N/A</v>
      </c>
      <c r="AF46" s="247"/>
      <c r="AG46" s="247"/>
      <c r="AH46" s="247"/>
      <c r="AI46" s="122"/>
      <c r="AJ46" s="59" t="e">
        <f>VLOOKUP(B46,ﾁｰﾑﾃﾞｰﾀ入力!$B$9:$O$208,13)</f>
        <v>#N/A</v>
      </c>
      <c r="AK46" s="60" t="e">
        <f>VLOOKUP(B46,ﾁｰﾑﾃﾞｰﾀ入力!$B$9:$O$208,14)</f>
        <v>#N/A</v>
      </c>
    </row>
    <row r="47" spans="1:37" ht="15.95" customHeight="1">
      <c r="A47" s="18">
        <v>29</v>
      </c>
      <c r="B47" s="95"/>
      <c r="C47" s="115"/>
      <c r="D47" s="117"/>
      <c r="E47" s="115"/>
      <c r="F47" s="116"/>
      <c r="G47" s="115" t="e">
        <f>VLOOKUP(B47,ﾁｰﾑﾃﾞｰﾀ入力!$B$9:$M$208,2)</f>
        <v>#N/A</v>
      </c>
      <c r="H47" s="117"/>
      <c r="I47" s="14" t="s">
        <v>15</v>
      </c>
      <c r="J47" s="117" t="e">
        <f>VLOOKUP(B47,ﾁｰﾑﾃﾞｰﾀ入力!$B$9:$M$208,4)</f>
        <v>#N/A</v>
      </c>
      <c r="K47" s="116"/>
      <c r="L47" s="115" t="e">
        <f>VLOOKUP(B47,ﾁｰﾑﾃﾞｰﾀ入力!$B$9:$M$208,5)</f>
        <v>#N/A</v>
      </c>
      <c r="M47" s="116"/>
      <c r="N47" s="115" t="e">
        <f>VLOOKUP(B47,ﾁｰﾑﾃﾞｰﾀ入力!$B$9:$M$208,6)</f>
        <v>#N/A</v>
      </c>
      <c r="O47" s="117"/>
      <c r="P47" s="117"/>
      <c r="Q47" s="117"/>
      <c r="R47" s="117"/>
      <c r="S47" s="117"/>
      <c r="T47" s="116"/>
      <c r="U47" s="121" t="e">
        <f>VLOOKUP(B47,ﾁｰﾑﾃﾞｰﾀ入力!$B$9:$M$208,8)</f>
        <v>#N/A</v>
      </c>
      <c r="V47" s="122"/>
      <c r="W47" s="121" t="e">
        <f>VLOOKUP(B47,ﾁｰﾑﾃﾞｰﾀ入力!$B$9:$M$208,9)</f>
        <v>#N/A</v>
      </c>
      <c r="X47" s="122"/>
      <c r="Y47" s="121" t="e">
        <f>VLOOKUP(B47,ﾁｰﾑﾃﾞｰﾀ入力!$B$9:$M$208,10)</f>
        <v>#N/A</v>
      </c>
      <c r="Z47" s="122"/>
      <c r="AA47" s="118" t="e">
        <f>VLOOKUP(B47,ﾁｰﾑﾃﾞｰﾀ入力!$B$9:$M$208,11)</f>
        <v>#N/A</v>
      </c>
      <c r="AB47" s="119"/>
      <c r="AC47" s="119"/>
      <c r="AD47" s="120"/>
      <c r="AE47" s="121" t="e">
        <f>VLOOKUP(B47,ﾁｰﾑﾃﾞｰﾀ入力!$B$9:$M$208,12)</f>
        <v>#N/A</v>
      </c>
      <c r="AF47" s="247"/>
      <c r="AG47" s="247"/>
      <c r="AH47" s="247"/>
      <c r="AI47" s="122"/>
      <c r="AJ47" s="59" t="e">
        <f>VLOOKUP(B47,ﾁｰﾑﾃﾞｰﾀ入力!$B$9:$O$208,13)</f>
        <v>#N/A</v>
      </c>
      <c r="AK47" s="60" t="e">
        <f>VLOOKUP(B47,ﾁｰﾑﾃﾞｰﾀ入力!$B$9:$O$208,14)</f>
        <v>#N/A</v>
      </c>
    </row>
    <row r="48" spans="1:37" ht="15.95" customHeight="1">
      <c r="A48" s="18">
        <v>30</v>
      </c>
      <c r="B48" s="95"/>
      <c r="C48" s="115"/>
      <c r="D48" s="117"/>
      <c r="E48" s="115"/>
      <c r="F48" s="116"/>
      <c r="G48" s="115" t="e">
        <f>VLOOKUP(B48,ﾁｰﾑﾃﾞｰﾀ入力!$B$9:$M$208,2)</f>
        <v>#N/A</v>
      </c>
      <c r="H48" s="117"/>
      <c r="I48" s="14" t="s">
        <v>15</v>
      </c>
      <c r="J48" s="117" t="e">
        <f>VLOOKUP(B48,ﾁｰﾑﾃﾞｰﾀ入力!$B$9:$M$208,4)</f>
        <v>#N/A</v>
      </c>
      <c r="K48" s="116"/>
      <c r="L48" s="115" t="e">
        <f>VLOOKUP(B48,ﾁｰﾑﾃﾞｰﾀ入力!$B$9:$M$208,5)</f>
        <v>#N/A</v>
      </c>
      <c r="M48" s="116"/>
      <c r="N48" s="115" t="e">
        <f>VLOOKUP(B48,ﾁｰﾑﾃﾞｰﾀ入力!$B$9:$M$208,6)</f>
        <v>#N/A</v>
      </c>
      <c r="O48" s="117"/>
      <c r="P48" s="117"/>
      <c r="Q48" s="117"/>
      <c r="R48" s="117"/>
      <c r="S48" s="117"/>
      <c r="T48" s="116"/>
      <c r="U48" s="121" t="e">
        <f>VLOOKUP(B48,ﾁｰﾑﾃﾞｰﾀ入力!$B$9:$M$208,8)</f>
        <v>#N/A</v>
      </c>
      <c r="V48" s="122"/>
      <c r="W48" s="121" t="e">
        <f>VLOOKUP(B48,ﾁｰﾑﾃﾞｰﾀ入力!$B$9:$M$208,9)</f>
        <v>#N/A</v>
      </c>
      <c r="X48" s="122"/>
      <c r="Y48" s="121" t="e">
        <f>VLOOKUP(B48,ﾁｰﾑﾃﾞｰﾀ入力!$B$9:$M$208,10)</f>
        <v>#N/A</v>
      </c>
      <c r="Z48" s="122"/>
      <c r="AA48" s="118" t="e">
        <f>VLOOKUP(B48,ﾁｰﾑﾃﾞｰﾀ入力!$B$9:$M$208,11)</f>
        <v>#N/A</v>
      </c>
      <c r="AB48" s="119"/>
      <c r="AC48" s="119"/>
      <c r="AD48" s="120"/>
      <c r="AE48" s="121" t="e">
        <f>VLOOKUP(B48,ﾁｰﾑﾃﾞｰﾀ入力!$B$9:$M$208,12)</f>
        <v>#N/A</v>
      </c>
      <c r="AF48" s="247"/>
      <c r="AG48" s="247"/>
      <c r="AH48" s="247"/>
      <c r="AI48" s="122"/>
      <c r="AJ48" s="59" t="e">
        <f>VLOOKUP(B48,ﾁｰﾑﾃﾞｰﾀ入力!$B$9:$O$208,13)</f>
        <v>#N/A</v>
      </c>
      <c r="AK48" s="60" t="e">
        <f>VLOOKUP(B48,ﾁｰﾑﾃﾞｰﾀ入力!$B$9:$O$208,14)</f>
        <v>#N/A</v>
      </c>
    </row>
    <row r="49" spans="1:37" ht="15.95" customHeight="1">
      <c r="A49" s="18">
        <v>31</v>
      </c>
      <c r="B49" s="95"/>
      <c r="C49" s="115"/>
      <c r="D49" s="117"/>
      <c r="E49" s="115"/>
      <c r="F49" s="116"/>
      <c r="G49" s="115" t="e">
        <f>VLOOKUP(B49,ﾁｰﾑﾃﾞｰﾀ入力!$B$9:$M$208,2)</f>
        <v>#N/A</v>
      </c>
      <c r="H49" s="117"/>
      <c r="I49" s="14" t="s">
        <v>15</v>
      </c>
      <c r="J49" s="117" t="e">
        <f>VLOOKUP(B49,ﾁｰﾑﾃﾞｰﾀ入力!$B$9:$M$208,4)</f>
        <v>#N/A</v>
      </c>
      <c r="K49" s="116"/>
      <c r="L49" s="115" t="e">
        <f>VLOOKUP(B49,ﾁｰﾑﾃﾞｰﾀ入力!$B$9:$M$208,5)</f>
        <v>#N/A</v>
      </c>
      <c r="M49" s="116"/>
      <c r="N49" s="115" t="e">
        <f>VLOOKUP(B49,ﾁｰﾑﾃﾞｰﾀ入力!$B$9:$M$208,6)</f>
        <v>#N/A</v>
      </c>
      <c r="O49" s="117"/>
      <c r="P49" s="117"/>
      <c r="Q49" s="117"/>
      <c r="R49" s="117"/>
      <c r="S49" s="117"/>
      <c r="T49" s="116"/>
      <c r="U49" s="121" t="e">
        <f>VLOOKUP(B49,ﾁｰﾑﾃﾞｰﾀ入力!$B$9:$M$208,8)</f>
        <v>#N/A</v>
      </c>
      <c r="V49" s="122"/>
      <c r="W49" s="121" t="e">
        <f>VLOOKUP(B49,ﾁｰﾑﾃﾞｰﾀ入力!$B$9:$M$208,9)</f>
        <v>#N/A</v>
      </c>
      <c r="X49" s="122"/>
      <c r="Y49" s="121" t="e">
        <f>VLOOKUP(B49,ﾁｰﾑﾃﾞｰﾀ入力!$B$9:$M$208,10)</f>
        <v>#N/A</v>
      </c>
      <c r="Z49" s="122"/>
      <c r="AA49" s="118" t="e">
        <f>VLOOKUP(B49,ﾁｰﾑﾃﾞｰﾀ入力!$B$9:$M$208,11)</f>
        <v>#N/A</v>
      </c>
      <c r="AB49" s="119"/>
      <c r="AC49" s="119"/>
      <c r="AD49" s="120"/>
      <c r="AE49" s="121" t="e">
        <f>VLOOKUP(B49,ﾁｰﾑﾃﾞｰﾀ入力!$B$9:$M$208,12)</f>
        <v>#N/A</v>
      </c>
      <c r="AF49" s="247"/>
      <c r="AG49" s="247"/>
      <c r="AH49" s="247"/>
      <c r="AI49" s="122"/>
      <c r="AJ49" s="59" t="e">
        <f>VLOOKUP(B49,ﾁｰﾑﾃﾞｰﾀ入力!$B$9:$O$208,13)</f>
        <v>#N/A</v>
      </c>
      <c r="AK49" s="60" t="e">
        <f>VLOOKUP(B49,ﾁｰﾑﾃﾞｰﾀ入力!$B$9:$O$208,14)</f>
        <v>#N/A</v>
      </c>
    </row>
    <row r="50" spans="1:37" ht="15.95" customHeight="1">
      <c r="A50" s="18">
        <v>32</v>
      </c>
      <c r="B50" s="95"/>
      <c r="C50" s="115"/>
      <c r="D50" s="117"/>
      <c r="E50" s="115"/>
      <c r="F50" s="116"/>
      <c r="G50" s="115" t="e">
        <f>VLOOKUP(B50,ﾁｰﾑﾃﾞｰﾀ入力!$B$9:$M$208,2)</f>
        <v>#N/A</v>
      </c>
      <c r="H50" s="117"/>
      <c r="I50" s="14" t="s">
        <v>15</v>
      </c>
      <c r="J50" s="117" t="e">
        <f>VLOOKUP(B50,ﾁｰﾑﾃﾞｰﾀ入力!$B$9:$M$208,4)</f>
        <v>#N/A</v>
      </c>
      <c r="K50" s="116"/>
      <c r="L50" s="115" t="e">
        <f>VLOOKUP(B50,ﾁｰﾑﾃﾞｰﾀ入力!$B$9:$M$208,5)</f>
        <v>#N/A</v>
      </c>
      <c r="M50" s="116"/>
      <c r="N50" s="115" t="e">
        <f>VLOOKUP(B50,ﾁｰﾑﾃﾞｰﾀ入力!$B$9:$M$208,6)</f>
        <v>#N/A</v>
      </c>
      <c r="O50" s="117"/>
      <c r="P50" s="117"/>
      <c r="Q50" s="117"/>
      <c r="R50" s="117"/>
      <c r="S50" s="117"/>
      <c r="T50" s="116"/>
      <c r="U50" s="121" t="e">
        <f>VLOOKUP(B50,ﾁｰﾑﾃﾞｰﾀ入力!$B$9:$M$208,8)</f>
        <v>#N/A</v>
      </c>
      <c r="V50" s="122"/>
      <c r="W50" s="121" t="e">
        <f>VLOOKUP(B50,ﾁｰﾑﾃﾞｰﾀ入力!$B$9:$M$208,9)</f>
        <v>#N/A</v>
      </c>
      <c r="X50" s="122"/>
      <c r="Y50" s="121" t="e">
        <f>VLOOKUP(B50,ﾁｰﾑﾃﾞｰﾀ入力!$B$9:$M$208,10)</f>
        <v>#N/A</v>
      </c>
      <c r="Z50" s="122"/>
      <c r="AA50" s="118" t="e">
        <f>VLOOKUP(B50,ﾁｰﾑﾃﾞｰﾀ入力!$B$9:$M$208,11)</f>
        <v>#N/A</v>
      </c>
      <c r="AB50" s="119"/>
      <c r="AC50" s="119"/>
      <c r="AD50" s="120"/>
      <c r="AE50" s="121" t="e">
        <f>VLOOKUP(B50,ﾁｰﾑﾃﾞｰﾀ入力!$B$9:$M$208,12)</f>
        <v>#N/A</v>
      </c>
      <c r="AF50" s="247"/>
      <c r="AG50" s="247"/>
      <c r="AH50" s="247"/>
      <c r="AI50" s="122"/>
      <c r="AJ50" s="59" t="e">
        <f>VLOOKUP(B50,ﾁｰﾑﾃﾞｰﾀ入力!$B$9:$O$208,13)</f>
        <v>#N/A</v>
      </c>
      <c r="AK50" s="60" t="e">
        <f>VLOOKUP(B50,ﾁｰﾑﾃﾞｰﾀ入力!$B$9:$O$208,14)</f>
        <v>#N/A</v>
      </c>
    </row>
    <row r="51" spans="1:37" ht="15.95" customHeight="1">
      <c r="A51" s="18">
        <v>33</v>
      </c>
      <c r="B51" s="95"/>
      <c r="C51" s="115"/>
      <c r="D51" s="117"/>
      <c r="E51" s="115"/>
      <c r="F51" s="116"/>
      <c r="G51" s="115" t="e">
        <f>VLOOKUP(B51,ﾁｰﾑﾃﾞｰﾀ入力!$B$9:$M$208,2)</f>
        <v>#N/A</v>
      </c>
      <c r="H51" s="117"/>
      <c r="I51" s="14" t="s">
        <v>15</v>
      </c>
      <c r="J51" s="117" t="e">
        <f>VLOOKUP(B51,ﾁｰﾑﾃﾞｰﾀ入力!$B$9:$M$208,4)</f>
        <v>#N/A</v>
      </c>
      <c r="K51" s="116"/>
      <c r="L51" s="115" t="e">
        <f>VLOOKUP(B51,ﾁｰﾑﾃﾞｰﾀ入力!$B$9:$M$208,5)</f>
        <v>#N/A</v>
      </c>
      <c r="M51" s="116"/>
      <c r="N51" s="115" t="e">
        <f>VLOOKUP(B51,ﾁｰﾑﾃﾞｰﾀ入力!$B$9:$M$208,6)</f>
        <v>#N/A</v>
      </c>
      <c r="O51" s="117"/>
      <c r="P51" s="117"/>
      <c r="Q51" s="117"/>
      <c r="R51" s="117"/>
      <c r="S51" s="117"/>
      <c r="T51" s="116"/>
      <c r="U51" s="121" t="e">
        <f>VLOOKUP(B51,ﾁｰﾑﾃﾞｰﾀ入力!$B$9:$M$208,8)</f>
        <v>#N/A</v>
      </c>
      <c r="V51" s="122"/>
      <c r="W51" s="121" t="e">
        <f>VLOOKUP(B51,ﾁｰﾑﾃﾞｰﾀ入力!$B$9:$M$208,9)</f>
        <v>#N/A</v>
      </c>
      <c r="X51" s="122"/>
      <c r="Y51" s="121" t="e">
        <f>VLOOKUP(B51,ﾁｰﾑﾃﾞｰﾀ入力!$B$9:$M$208,10)</f>
        <v>#N/A</v>
      </c>
      <c r="Z51" s="122"/>
      <c r="AA51" s="118" t="e">
        <f>VLOOKUP(B51,ﾁｰﾑﾃﾞｰﾀ入力!$B$9:$M$208,11)</f>
        <v>#N/A</v>
      </c>
      <c r="AB51" s="119"/>
      <c r="AC51" s="119"/>
      <c r="AD51" s="120"/>
      <c r="AE51" s="121" t="e">
        <f>VLOOKUP(B51,ﾁｰﾑﾃﾞｰﾀ入力!$B$9:$M$208,12)</f>
        <v>#N/A</v>
      </c>
      <c r="AF51" s="247"/>
      <c r="AG51" s="247"/>
      <c r="AH51" s="247"/>
      <c r="AI51" s="122"/>
      <c r="AJ51" s="59" t="e">
        <f>VLOOKUP(B51,ﾁｰﾑﾃﾞｰﾀ入力!$B$9:$O$208,13)</f>
        <v>#N/A</v>
      </c>
      <c r="AK51" s="60" t="e">
        <f>VLOOKUP(B51,ﾁｰﾑﾃﾞｰﾀ入力!$B$9:$O$208,14)</f>
        <v>#N/A</v>
      </c>
    </row>
    <row r="52" spans="1:37" ht="15.95" customHeight="1">
      <c r="A52" s="18">
        <v>34</v>
      </c>
      <c r="B52" s="95"/>
      <c r="C52" s="115"/>
      <c r="D52" s="117"/>
      <c r="E52" s="115"/>
      <c r="F52" s="116"/>
      <c r="G52" s="115" t="e">
        <f>VLOOKUP(B52,ﾁｰﾑﾃﾞｰﾀ入力!$B$9:$M$208,2)</f>
        <v>#N/A</v>
      </c>
      <c r="H52" s="117"/>
      <c r="I52" s="14" t="s">
        <v>15</v>
      </c>
      <c r="J52" s="117" t="e">
        <f>VLOOKUP(B52,ﾁｰﾑﾃﾞｰﾀ入力!$B$9:$M$208,4)</f>
        <v>#N/A</v>
      </c>
      <c r="K52" s="116"/>
      <c r="L52" s="115" t="e">
        <f>VLOOKUP(B52,ﾁｰﾑﾃﾞｰﾀ入力!$B$9:$M$208,5)</f>
        <v>#N/A</v>
      </c>
      <c r="M52" s="116"/>
      <c r="N52" s="115" t="e">
        <f>VLOOKUP(B52,ﾁｰﾑﾃﾞｰﾀ入力!$B$9:$M$208,6)</f>
        <v>#N/A</v>
      </c>
      <c r="O52" s="117"/>
      <c r="P52" s="117"/>
      <c r="Q52" s="117"/>
      <c r="R52" s="117"/>
      <c r="S52" s="117"/>
      <c r="T52" s="116"/>
      <c r="U52" s="121" t="e">
        <f>VLOOKUP(B52,ﾁｰﾑﾃﾞｰﾀ入力!$B$9:$M$208,8)</f>
        <v>#N/A</v>
      </c>
      <c r="V52" s="122"/>
      <c r="W52" s="121" t="e">
        <f>VLOOKUP(B52,ﾁｰﾑﾃﾞｰﾀ入力!$B$9:$M$208,9)</f>
        <v>#N/A</v>
      </c>
      <c r="X52" s="122"/>
      <c r="Y52" s="121" t="e">
        <f>VLOOKUP(B52,ﾁｰﾑﾃﾞｰﾀ入力!$B$9:$M$208,10)</f>
        <v>#N/A</v>
      </c>
      <c r="Z52" s="122"/>
      <c r="AA52" s="118" t="e">
        <f>VLOOKUP(B52,ﾁｰﾑﾃﾞｰﾀ入力!$B$9:$M$208,11)</f>
        <v>#N/A</v>
      </c>
      <c r="AB52" s="119"/>
      <c r="AC52" s="119"/>
      <c r="AD52" s="120"/>
      <c r="AE52" s="121" t="e">
        <f>VLOOKUP(B52,ﾁｰﾑﾃﾞｰﾀ入力!$B$9:$M$208,12)</f>
        <v>#N/A</v>
      </c>
      <c r="AF52" s="247"/>
      <c r="AG52" s="247"/>
      <c r="AH52" s="247"/>
      <c r="AI52" s="122"/>
      <c r="AJ52" s="59" t="e">
        <f>VLOOKUP(B52,ﾁｰﾑﾃﾞｰﾀ入力!$B$9:$O$208,13)</f>
        <v>#N/A</v>
      </c>
      <c r="AK52" s="60" t="e">
        <f>VLOOKUP(B52,ﾁｰﾑﾃﾞｰﾀ入力!$B$9:$O$208,14)</f>
        <v>#N/A</v>
      </c>
    </row>
    <row r="53" spans="1:37" ht="15.95" customHeight="1">
      <c r="A53" s="18">
        <v>35</v>
      </c>
      <c r="B53" s="95"/>
      <c r="C53" s="115"/>
      <c r="D53" s="117"/>
      <c r="E53" s="115"/>
      <c r="F53" s="116"/>
      <c r="G53" s="115" t="e">
        <f>VLOOKUP(B53,ﾁｰﾑﾃﾞｰﾀ入力!$B$9:$M$208,2)</f>
        <v>#N/A</v>
      </c>
      <c r="H53" s="117"/>
      <c r="I53" s="14" t="s">
        <v>15</v>
      </c>
      <c r="J53" s="117" t="e">
        <f>VLOOKUP(B53,ﾁｰﾑﾃﾞｰﾀ入力!$B$9:$M$208,4)</f>
        <v>#N/A</v>
      </c>
      <c r="K53" s="116"/>
      <c r="L53" s="115" t="e">
        <f>VLOOKUP(B53,ﾁｰﾑﾃﾞｰﾀ入力!$B$9:$M$208,5)</f>
        <v>#N/A</v>
      </c>
      <c r="M53" s="116"/>
      <c r="N53" s="115" t="e">
        <f>VLOOKUP(B53,ﾁｰﾑﾃﾞｰﾀ入力!$B$9:$M$208,6)</f>
        <v>#N/A</v>
      </c>
      <c r="O53" s="117"/>
      <c r="P53" s="117"/>
      <c r="Q53" s="117"/>
      <c r="R53" s="117"/>
      <c r="S53" s="117"/>
      <c r="T53" s="116"/>
      <c r="U53" s="121" t="e">
        <f>VLOOKUP(B53,ﾁｰﾑﾃﾞｰﾀ入力!$B$9:$M$208,8)</f>
        <v>#N/A</v>
      </c>
      <c r="V53" s="122"/>
      <c r="W53" s="121" t="e">
        <f>VLOOKUP(B53,ﾁｰﾑﾃﾞｰﾀ入力!$B$9:$M$208,9)</f>
        <v>#N/A</v>
      </c>
      <c r="X53" s="122"/>
      <c r="Y53" s="121" t="e">
        <f>VLOOKUP(B53,ﾁｰﾑﾃﾞｰﾀ入力!$B$9:$M$208,10)</f>
        <v>#N/A</v>
      </c>
      <c r="Z53" s="122"/>
      <c r="AA53" s="118" t="e">
        <f>VLOOKUP(B53,ﾁｰﾑﾃﾞｰﾀ入力!$B$9:$M$208,11)</f>
        <v>#N/A</v>
      </c>
      <c r="AB53" s="119"/>
      <c r="AC53" s="119"/>
      <c r="AD53" s="120"/>
      <c r="AE53" s="121" t="e">
        <f>VLOOKUP(B53,ﾁｰﾑﾃﾞｰﾀ入力!$B$9:$M$208,12)</f>
        <v>#N/A</v>
      </c>
      <c r="AF53" s="247"/>
      <c r="AG53" s="247"/>
      <c r="AH53" s="247"/>
      <c r="AI53" s="122"/>
      <c r="AJ53" s="59" t="e">
        <f>VLOOKUP(B53,ﾁｰﾑﾃﾞｰﾀ入力!$B$9:$O$208,13)</f>
        <v>#N/A</v>
      </c>
      <c r="AK53" s="60" t="e">
        <f>VLOOKUP(B53,ﾁｰﾑﾃﾞｰﾀ入力!$B$9:$O$208,14)</f>
        <v>#N/A</v>
      </c>
    </row>
    <row r="54" spans="1:37" ht="15.95" customHeight="1">
      <c r="A54" s="18">
        <v>36</v>
      </c>
      <c r="B54" s="95"/>
      <c r="C54" s="115"/>
      <c r="D54" s="117"/>
      <c r="E54" s="115"/>
      <c r="F54" s="116"/>
      <c r="G54" s="115" t="e">
        <f>VLOOKUP(B54,ﾁｰﾑﾃﾞｰﾀ入力!$B$9:$M$208,2)</f>
        <v>#N/A</v>
      </c>
      <c r="H54" s="117"/>
      <c r="I54" s="14" t="s">
        <v>15</v>
      </c>
      <c r="J54" s="117" t="e">
        <f>VLOOKUP(B54,ﾁｰﾑﾃﾞｰﾀ入力!$B$9:$M$208,4)</f>
        <v>#N/A</v>
      </c>
      <c r="K54" s="116"/>
      <c r="L54" s="115" t="e">
        <f>VLOOKUP(B54,ﾁｰﾑﾃﾞｰﾀ入力!$B$9:$M$208,5)</f>
        <v>#N/A</v>
      </c>
      <c r="M54" s="116"/>
      <c r="N54" s="115" t="e">
        <f>VLOOKUP(B54,ﾁｰﾑﾃﾞｰﾀ入力!$B$9:$M$208,6)</f>
        <v>#N/A</v>
      </c>
      <c r="O54" s="117"/>
      <c r="P54" s="117"/>
      <c r="Q54" s="117"/>
      <c r="R54" s="117"/>
      <c r="S54" s="117"/>
      <c r="T54" s="116"/>
      <c r="U54" s="121" t="e">
        <f>VLOOKUP(B54,ﾁｰﾑﾃﾞｰﾀ入力!$B$9:$M$208,8)</f>
        <v>#N/A</v>
      </c>
      <c r="V54" s="122"/>
      <c r="W54" s="121" t="e">
        <f>VLOOKUP(B54,ﾁｰﾑﾃﾞｰﾀ入力!$B$9:$M$208,9)</f>
        <v>#N/A</v>
      </c>
      <c r="X54" s="122"/>
      <c r="Y54" s="121" t="e">
        <f>VLOOKUP(B54,ﾁｰﾑﾃﾞｰﾀ入力!$B$9:$M$208,10)</f>
        <v>#N/A</v>
      </c>
      <c r="Z54" s="122"/>
      <c r="AA54" s="118" t="e">
        <f>VLOOKUP(B54,ﾁｰﾑﾃﾞｰﾀ入力!$B$9:$M$208,11)</f>
        <v>#N/A</v>
      </c>
      <c r="AB54" s="119"/>
      <c r="AC54" s="119"/>
      <c r="AD54" s="120"/>
      <c r="AE54" s="121" t="e">
        <f>VLOOKUP(B54,ﾁｰﾑﾃﾞｰﾀ入力!$B$9:$M$208,12)</f>
        <v>#N/A</v>
      </c>
      <c r="AF54" s="247"/>
      <c r="AG54" s="247"/>
      <c r="AH54" s="247"/>
      <c r="AI54" s="122"/>
      <c r="AJ54" s="59" t="e">
        <f>VLOOKUP(B54,ﾁｰﾑﾃﾞｰﾀ入力!$B$9:$O$208,13)</f>
        <v>#N/A</v>
      </c>
      <c r="AK54" s="60" t="e">
        <f>VLOOKUP(B54,ﾁｰﾑﾃﾞｰﾀ入力!$B$9:$O$208,14)</f>
        <v>#N/A</v>
      </c>
    </row>
    <row r="55" spans="1:37" ht="15.95" customHeight="1">
      <c r="A55" s="18">
        <v>37</v>
      </c>
      <c r="B55" s="95"/>
      <c r="C55" s="115"/>
      <c r="D55" s="117"/>
      <c r="E55" s="115"/>
      <c r="F55" s="116"/>
      <c r="G55" s="115" t="e">
        <f>VLOOKUP(B55,ﾁｰﾑﾃﾞｰﾀ入力!$B$9:$M$208,2)</f>
        <v>#N/A</v>
      </c>
      <c r="H55" s="117"/>
      <c r="I55" s="14" t="s">
        <v>15</v>
      </c>
      <c r="J55" s="117" t="e">
        <f>VLOOKUP(B55,ﾁｰﾑﾃﾞｰﾀ入力!$B$9:$M$208,4)</f>
        <v>#N/A</v>
      </c>
      <c r="K55" s="116"/>
      <c r="L55" s="115" t="e">
        <f>VLOOKUP(B55,ﾁｰﾑﾃﾞｰﾀ入力!$B$9:$M$208,5)</f>
        <v>#N/A</v>
      </c>
      <c r="M55" s="116"/>
      <c r="N55" s="115" t="e">
        <f>VLOOKUP(B55,ﾁｰﾑﾃﾞｰﾀ入力!$B$9:$M$208,6)</f>
        <v>#N/A</v>
      </c>
      <c r="O55" s="117"/>
      <c r="P55" s="117"/>
      <c r="Q55" s="117"/>
      <c r="R55" s="117"/>
      <c r="S55" s="117"/>
      <c r="T55" s="116"/>
      <c r="U55" s="121" t="e">
        <f>VLOOKUP(B55,ﾁｰﾑﾃﾞｰﾀ入力!$B$9:$M$208,8)</f>
        <v>#N/A</v>
      </c>
      <c r="V55" s="122"/>
      <c r="W55" s="121" t="e">
        <f>VLOOKUP(B55,ﾁｰﾑﾃﾞｰﾀ入力!$B$9:$M$208,9)</f>
        <v>#N/A</v>
      </c>
      <c r="X55" s="122"/>
      <c r="Y55" s="121" t="e">
        <f>VLOOKUP(B55,ﾁｰﾑﾃﾞｰﾀ入力!$B$9:$M$208,10)</f>
        <v>#N/A</v>
      </c>
      <c r="Z55" s="122"/>
      <c r="AA55" s="118" t="e">
        <f>VLOOKUP(B55,ﾁｰﾑﾃﾞｰﾀ入力!$B$9:$M$208,11)</f>
        <v>#N/A</v>
      </c>
      <c r="AB55" s="119"/>
      <c r="AC55" s="119"/>
      <c r="AD55" s="120"/>
      <c r="AE55" s="121" t="e">
        <f>VLOOKUP(B55,ﾁｰﾑﾃﾞｰﾀ入力!$B$9:$M$208,12)</f>
        <v>#N/A</v>
      </c>
      <c r="AF55" s="247"/>
      <c r="AG55" s="247"/>
      <c r="AH55" s="247"/>
      <c r="AI55" s="122"/>
      <c r="AJ55" s="59" t="e">
        <f>VLOOKUP(B55,ﾁｰﾑﾃﾞｰﾀ入力!$B$9:$O$208,13)</f>
        <v>#N/A</v>
      </c>
      <c r="AK55" s="60" t="e">
        <f>VLOOKUP(B55,ﾁｰﾑﾃﾞｰﾀ入力!$B$9:$O$208,14)</f>
        <v>#N/A</v>
      </c>
    </row>
    <row r="56" spans="1:37" ht="15.95" customHeight="1">
      <c r="A56" s="18">
        <v>38</v>
      </c>
      <c r="B56" s="95"/>
      <c r="C56" s="115"/>
      <c r="D56" s="117"/>
      <c r="E56" s="115"/>
      <c r="F56" s="116"/>
      <c r="G56" s="115" t="e">
        <f>VLOOKUP(B56,ﾁｰﾑﾃﾞｰﾀ入力!$B$9:$M$208,2)</f>
        <v>#N/A</v>
      </c>
      <c r="H56" s="117"/>
      <c r="I56" s="14" t="s">
        <v>15</v>
      </c>
      <c r="J56" s="117" t="e">
        <f>VLOOKUP(B56,ﾁｰﾑﾃﾞｰﾀ入力!$B$9:$M$208,4)</f>
        <v>#N/A</v>
      </c>
      <c r="K56" s="116"/>
      <c r="L56" s="115" t="e">
        <f>VLOOKUP(B56,ﾁｰﾑﾃﾞｰﾀ入力!$B$9:$M$208,5)</f>
        <v>#N/A</v>
      </c>
      <c r="M56" s="116"/>
      <c r="N56" s="115" t="e">
        <f>VLOOKUP(B56,ﾁｰﾑﾃﾞｰﾀ入力!$B$9:$M$208,6)</f>
        <v>#N/A</v>
      </c>
      <c r="O56" s="117"/>
      <c r="P56" s="117"/>
      <c r="Q56" s="117"/>
      <c r="R56" s="117"/>
      <c r="S56" s="117"/>
      <c r="T56" s="116"/>
      <c r="U56" s="121" t="e">
        <f>VLOOKUP(B56,ﾁｰﾑﾃﾞｰﾀ入力!$B$9:$M$208,8)</f>
        <v>#N/A</v>
      </c>
      <c r="V56" s="122"/>
      <c r="W56" s="121" t="e">
        <f>VLOOKUP(B56,ﾁｰﾑﾃﾞｰﾀ入力!$B$9:$M$208,9)</f>
        <v>#N/A</v>
      </c>
      <c r="X56" s="122"/>
      <c r="Y56" s="121" t="e">
        <f>VLOOKUP(B56,ﾁｰﾑﾃﾞｰﾀ入力!$B$9:$M$208,10)</f>
        <v>#N/A</v>
      </c>
      <c r="Z56" s="122"/>
      <c r="AA56" s="118" t="e">
        <f>VLOOKUP(B56,ﾁｰﾑﾃﾞｰﾀ入力!$B$9:$M$208,11)</f>
        <v>#N/A</v>
      </c>
      <c r="AB56" s="119"/>
      <c r="AC56" s="119"/>
      <c r="AD56" s="120"/>
      <c r="AE56" s="121" t="e">
        <f>VLOOKUP(B56,ﾁｰﾑﾃﾞｰﾀ入力!$B$9:$M$208,12)</f>
        <v>#N/A</v>
      </c>
      <c r="AF56" s="247"/>
      <c r="AG56" s="247"/>
      <c r="AH56" s="247"/>
      <c r="AI56" s="122"/>
      <c r="AJ56" s="59" t="e">
        <f>VLOOKUP(B56,ﾁｰﾑﾃﾞｰﾀ入力!$B$9:$O$208,13)</f>
        <v>#N/A</v>
      </c>
      <c r="AK56" s="60" t="e">
        <f>VLOOKUP(B56,ﾁｰﾑﾃﾞｰﾀ入力!$B$9:$O$208,14)</f>
        <v>#N/A</v>
      </c>
    </row>
    <row r="57" spans="1:37" ht="15.95" customHeight="1">
      <c r="A57" s="18">
        <v>39</v>
      </c>
      <c r="B57" s="95"/>
      <c r="C57" s="115"/>
      <c r="D57" s="117"/>
      <c r="E57" s="115"/>
      <c r="F57" s="116"/>
      <c r="G57" s="115" t="e">
        <f>VLOOKUP(B57,ﾁｰﾑﾃﾞｰﾀ入力!$B$9:$M$208,2)</f>
        <v>#N/A</v>
      </c>
      <c r="H57" s="117"/>
      <c r="I57" s="14" t="s">
        <v>15</v>
      </c>
      <c r="J57" s="117" t="e">
        <f>VLOOKUP(B57,ﾁｰﾑﾃﾞｰﾀ入力!$B$9:$M$208,4)</f>
        <v>#N/A</v>
      </c>
      <c r="K57" s="116"/>
      <c r="L57" s="115" t="e">
        <f>VLOOKUP(B57,ﾁｰﾑﾃﾞｰﾀ入力!$B$9:$M$208,5)</f>
        <v>#N/A</v>
      </c>
      <c r="M57" s="116"/>
      <c r="N57" s="115" t="e">
        <f>VLOOKUP(B57,ﾁｰﾑﾃﾞｰﾀ入力!$B$9:$M$208,6)</f>
        <v>#N/A</v>
      </c>
      <c r="O57" s="117"/>
      <c r="P57" s="117"/>
      <c r="Q57" s="117"/>
      <c r="R57" s="117"/>
      <c r="S57" s="117"/>
      <c r="T57" s="116"/>
      <c r="U57" s="121" t="e">
        <f>VLOOKUP(B57,ﾁｰﾑﾃﾞｰﾀ入力!$B$9:$M$208,8)</f>
        <v>#N/A</v>
      </c>
      <c r="V57" s="122"/>
      <c r="W57" s="121" t="e">
        <f>VLOOKUP(B57,ﾁｰﾑﾃﾞｰﾀ入力!$B$9:$M$208,9)</f>
        <v>#N/A</v>
      </c>
      <c r="X57" s="122"/>
      <c r="Y57" s="121" t="e">
        <f>VLOOKUP(B57,ﾁｰﾑﾃﾞｰﾀ入力!$B$9:$M$208,10)</f>
        <v>#N/A</v>
      </c>
      <c r="Z57" s="122"/>
      <c r="AA57" s="118" t="e">
        <f>VLOOKUP(B57,ﾁｰﾑﾃﾞｰﾀ入力!$B$9:$M$208,11)</f>
        <v>#N/A</v>
      </c>
      <c r="AB57" s="119"/>
      <c r="AC57" s="119"/>
      <c r="AD57" s="120"/>
      <c r="AE57" s="121" t="e">
        <f>VLOOKUP(B57,ﾁｰﾑﾃﾞｰﾀ入力!$B$9:$M$208,12)</f>
        <v>#N/A</v>
      </c>
      <c r="AF57" s="247"/>
      <c r="AG57" s="247"/>
      <c r="AH57" s="247"/>
      <c r="AI57" s="122"/>
      <c r="AJ57" s="59" t="e">
        <f>VLOOKUP(B57,ﾁｰﾑﾃﾞｰﾀ入力!$B$9:$O$208,13)</f>
        <v>#N/A</v>
      </c>
      <c r="AK57" s="60" t="e">
        <f>VLOOKUP(B57,ﾁｰﾑﾃﾞｰﾀ入力!$B$9:$O$208,14)</f>
        <v>#N/A</v>
      </c>
    </row>
    <row r="58" spans="1:37" ht="15.95" customHeight="1">
      <c r="A58" s="18">
        <v>40</v>
      </c>
      <c r="B58" s="95"/>
      <c r="C58" s="115"/>
      <c r="D58" s="117"/>
      <c r="E58" s="115"/>
      <c r="F58" s="116"/>
      <c r="G58" s="115" t="e">
        <f>VLOOKUP(B58,ﾁｰﾑﾃﾞｰﾀ入力!$B$9:$M$208,2)</f>
        <v>#N/A</v>
      </c>
      <c r="H58" s="117"/>
      <c r="I58" s="14" t="s">
        <v>15</v>
      </c>
      <c r="J58" s="117" t="e">
        <f>VLOOKUP(B58,ﾁｰﾑﾃﾞｰﾀ入力!$B$9:$M$208,4)</f>
        <v>#N/A</v>
      </c>
      <c r="K58" s="116"/>
      <c r="L58" s="115" t="e">
        <f>VLOOKUP(B58,ﾁｰﾑﾃﾞｰﾀ入力!$B$9:$M$208,5)</f>
        <v>#N/A</v>
      </c>
      <c r="M58" s="116"/>
      <c r="N58" s="115" t="e">
        <f>VLOOKUP(B58,ﾁｰﾑﾃﾞｰﾀ入力!$B$9:$M$208,6)</f>
        <v>#N/A</v>
      </c>
      <c r="O58" s="117"/>
      <c r="P58" s="117"/>
      <c r="Q58" s="117"/>
      <c r="R58" s="117"/>
      <c r="S58" s="117"/>
      <c r="T58" s="116"/>
      <c r="U58" s="121" t="e">
        <f>VLOOKUP(B58,ﾁｰﾑﾃﾞｰﾀ入力!$B$9:$M$208,8)</f>
        <v>#N/A</v>
      </c>
      <c r="V58" s="122"/>
      <c r="W58" s="121" t="e">
        <f>VLOOKUP(B58,ﾁｰﾑﾃﾞｰﾀ入力!$B$9:$M$208,9)</f>
        <v>#N/A</v>
      </c>
      <c r="X58" s="122"/>
      <c r="Y58" s="121" t="e">
        <f>VLOOKUP(B58,ﾁｰﾑﾃﾞｰﾀ入力!$B$9:$M$208,10)</f>
        <v>#N/A</v>
      </c>
      <c r="Z58" s="122"/>
      <c r="AA58" s="118" t="e">
        <f>VLOOKUP(B58,ﾁｰﾑﾃﾞｰﾀ入力!$B$9:$M$208,11)</f>
        <v>#N/A</v>
      </c>
      <c r="AB58" s="119"/>
      <c r="AC58" s="119"/>
      <c r="AD58" s="120"/>
      <c r="AE58" s="121" t="e">
        <f>VLOOKUP(B58,ﾁｰﾑﾃﾞｰﾀ入力!$B$9:$M$208,12)</f>
        <v>#N/A</v>
      </c>
      <c r="AF58" s="247"/>
      <c r="AG58" s="247"/>
      <c r="AH58" s="247"/>
      <c r="AI58" s="122"/>
      <c r="AJ58" s="59" t="e">
        <f>VLOOKUP(B58,ﾁｰﾑﾃﾞｰﾀ入力!$B$9:$O$208,13)</f>
        <v>#N/A</v>
      </c>
      <c r="AK58" s="60" t="e">
        <f>VLOOKUP(B58,ﾁｰﾑﾃﾞｰﾀ入力!$B$9:$O$208,14)</f>
        <v>#N/A</v>
      </c>
    </row>
    <row r="59" spans="1:37" ht="14.1" customHeight="1">
      <c r="A59" s="243" t="s">
        <v>32</v>
      </c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71"/>
      <c r="AK59" s="38"/>
    </row>
    <row r="60" spans="1:37" ht="18" customHeight="1">
      <c r="A60" s="191" t="s">
        <v>29</v>
      </c>
      <c r="B60" s="147"/>
      <c r="C60" s="147"/>
      <c r="D60" s="147"/>
      <c r="E60" s="147"/>
      <c r="F60" s="147"/>
      <c r="G60" s="148"/>
      <c r="H60" s="58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69"/>
      <c r="AK60" s="62"/>
    </row>
    <row r="61" spans="1:37" ht="18" customHeight="1">
      <c r="A61" s="195"/>
      <c r="B61" s="196"/>
      <c r="C61" s="196"/>
      <c r="D61" s="196"/>
      <c r="E61" s="196"/>
      <c r="F61" s="196"/>
      <c r="G61" s="197"/>
      <c r="H61" s="57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70"/>
      <c r="AK61" s="42"/>
    </row>
    <row r="62" spans="1:37" ht="18" customHeight="1"/>
    <row r="63" spans="1:37" ht="18" customHeight="1"/>
    <row r="64" spans="1:37" ht="18" customHeight="1"/>
    <row r="65" ht="18" customHeight="1"/>
    <row r="66" ht="18" customHeight="1"/>
    <row r="67" ht="18" customHeight="1"/>
    <row r="68" ht="18" customHeight="1"/>
    <row r="69" ht="18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</sheetData>
  <mergeCells count="604">
    <mergeCell ref="A3:D3"/>
    <mergeCell ref="E3:G3"/>
    <mergeCell ref="H3:J3"/>
    <mergeCell ref="L3:N3"/>
    <mergeCell ref="S3:V3"/>
    <mergeCell ref="W3:AI3"/>
    <mergeCell ref="A1:Z1"/>
    <mergeCell ref="AA1:AG1"/>
    <mergeCell ref="AH1:AI1"/>
    <mergeCell ref="A2:N2"/>
    <mergeCell ref="P2:R2"/>
    <mergeCell ref="T2:V2"/>
    <mergeCell ref="X2:Z2"/>
    <mergeCell ref="AB2:AD2"/>
    <mergeCell ref="A6:D6"/>
    <mergeCell ref="E6:R6"/>
    <mergeCell ref="S6:V6"/>
    <mergeCell ref="W6:AI6"/>
    <mergeCell ref="A7:D7"/>
    <mergeCell ref="E7:R7"/>
    <mergeCell ref="S7:V7"/>
    <mergeCell ref="W7:AI7"/>
    <mergeCell ref="A4:D4"/>
    <mergeCell ref="E4:R4"/>
    <mergeCell ref="S4:V4"/>
    <mergeCell ref="W4:AI4"/>
    <mergeCell ref="A5:D5"/>
    <mergeCell ref="E5:R5"/>
    <mergeCell ref="S5:V5"/>
    <mergeCell ref="W5:AI5"/>
    <mergeCell ref="V8:W8"/>
    <mergeCell ref="Y8:Z8"/>
    <mergeCell ref="AA8:AD8"/>
    <mergeCell ref="AE8:AF8"/>
    <mergeCell ref="AH8:AI8"/>
    <mergeCell ref="E9:H9"/>
    <mergeCell ref="I9:L9"/>
    <mergeCell ref="M9:N9"/>
    <mergeCell ref="P9:Q9"/>
    <mergeCell ref="R9:U9"/>
    <mergeCell ref="E8:H8"/>
    <mergeCell ref="I8:L8"/>
    <mergeCell ref="M8:N8"/>
    <mergeCell ref="P8:Q8"/>
    <mergeCell ref="R8:U8"/>
    <mergeCell ref="V9:W9"/>
    <mergeCell ref="Y9:Z9"/>
    <mergeCell ref="AA9:AD9"/>
    <mergeCell ref="AE9:AF9"/>
    <mergeCell ref="AH9:AI9"/>
    <mergeCell ref="A10:I10"/>
    <mergeCell ref="J10:M10"/>
    <mergeCell ref="N10:O10"/>
    <mergeCell ref="P10:Q10"/>
    <mergeCell ref="R10:U10"/>
    <mergeCell ref="A8:D9"/>
    <mergeCell ref="V10:W10"/>
    <mergeCell ref="Y10:AA10"/>
    <mergeCell ref="AB10:AC10"/>
    <mergeCell ref="A11:I11"/>
    <mergeCell ref="J11:M11"/>
    <mergeCell ref="N11:O11"/>
    <mergeCell ref="P11:Q11"/>
    <mergeCell ref="R11:U11"/>
    <mergeCell ref="V11:W11"/>
    <mergeCell ref="Y11:AA11"/>
    <mergeCell ref="AB11:AC11"/>
    <mergeCell ref="A12:I12"/>
    <mergeCell ref="J12:M12"/>
    <mergeCell ref="N12:O12"/>
    <mergeCell ref="P12:Q12"/>
    <mergeCell ref="R12:U12"/>
    <mergeCell ref="V12:W12"/>
    <mergeCell ref="Y12:AA12"/>
    <mergeCell ref="AB12:AC12"/>
    <mergeCell ref="Y13:AA13"/>
    <mergeCell ref="AB13:AC13"/>
    <mergeCell ref="A14:I14"/>
    <mergeCell ref="J14:M14"/>
    <mergeCell ref="N14:O14"/>
    <mergeCell ref="P14:Q14"/>
    <mergeCell ref="R14:U14"/>
    <mergeCell ref="V14:W14"/>
    <mergeCell ref="Y14:AA14"/>
    <mergeCell ref="AB14:AC14"/>
    <mergeCell ref="A13:I13"/>
    <mergeCell ref="J13:M13"/>
    <mergeCell ref="N13:O13"/>
    <mergeCell ref="P13:Q13"/>
    <mergeCell ref="R13:U13"/>
    <mergeCell ref="V13:W13"/>
    <mergeCell ref="N17:T18"/>
    <mergeCell ref="U17:V18"/>
    <mergeCell ref="W17:X18"/>
    <mergeCell ref="Y17:Z18"/>
    <mergeCell ref="AA17:AD18"/>
    <mergeCell ref="AE17:AI18"/>
    <mergeCell ref="A17:A18"/>
    <mergeCell ref="B17:B18"/>
    <mergeCell ref="C17:D18"/>
    <mergeCell ref="E17:F18"/>
    <mergeCell ref="G17:K17"/>
    <mergeCell ref="L17:M18"/>
    <mergeCell ref="G18:H18"/>
    <mergeCell ref="J18:K18"/>
    <mergeCell ref="S19:T19"/>
    <mergeCell ref="U19:V19"/>
    <mergeCell ref="W19:X19"/>
    <mergeCell ref="Y19:Z19"/>
    <mergeCell ref="AA19:AD19"/>
    <mergeCell ref="AE19:AI19"/>
    <mergeCell ref="C19:D19"/>
    <mergeCell ref="E19:F19"/>
    <mergeCell ref="G19:H19"/>
    <mergeCell ref="J19:K19"/>
    <mergeCell ref="L19:M19"/>
    <mergeCell ref="N19:R19"/>
    <mergeCell ref="S20:T20"/>
    <mergeCell ref="U20:V20"/>
    <mergeCell ref="W20:X20"/>
    <mergeCell ref="Y20:Z20"/>
    <mergeCell ref="AA20:AD20"/>
    <mergeCell ref="AE20:AI20"/>
    <mergeCell ref="C20:D20"/>
    <mergeCell ref="E20:F20"/>
    <mergeCell ref="G20:H20"/>
    <mergeCell ref="J20:K20"/>
    <mergeCell ref="L20:M20"/>
    <mergeCell ref="N20:R20"/>
    <mergeCell ref="S21:T21"/>
    <mergeCell ref="U21:V21"/>
    <mergeCell ref="W21:X21"/>
    <mergeCell ref="Y21:Z21"/>
    <mergeCell ref="AA21:AD21"/>
    <mergeCell ref="AE21:AI21"/>
    <mergeCell ref="C21:D21"/>
    <mergeCell ref="E21:F21"/>
    <mergeCell ref="G21:H21"/>
    <mergeCell ref="J21:K21"/>
    <mergeCell ref="L21:M21"/>
    <mergeCell ref="N21:R21"/>
    <mergeCell ref="S22:T22"/>
    <mergeCell ref="U22:V22"/>
    <mergeCell ref="W22:X22"/>
    <mergeCell ref="Y22:Z22"/>
    <mergeCell ref="AA22:AD22"/>
    <mergeCell ref="AE22:AI22"/>
    <mergeCell ref="C22:D22"/>
    <mergeCell ref="E22:F22"/>
    <mergeCell ref="G22:H22"/>
    <mergeCell ref="J22:K22"/>
    <mergeCell ref="L22:M22"/>
    <mergeCell ref="N22:R22"/>
    <mergeCell ref="S23:T23"/>
    <mergeCell ref="U23:V23"/>
    <mergeCell ref="W23:X23"/>
    <mergeCell ref="Y23:Z23"/>
    <mergeCell ref="AA23:AD23"/>
    <mergeCell ref="AE23:AI23"/>
    <mergeCell ref="C23:D23"/>
    <mergeCell ref="E23:F23"/>
    <mergeCell ref="G23:H23"/>
    <mergeCell ref="J23:K23"/>
    <mergeCell ref="L23:M23"/>
    <mergeCell ref="N23:R23"/>
    <mergeCell ref="S24:T24"/>
    <mergeCell ref="U24:V24"/>
    <mergeCell ref="W24:X24"/>
    <mergeCell ref="Y24:Z24"/>
    <mergeCell ref="AA24:AD24"/>
    <mergeCell ref="AE24:AI24"/>
    <mergeCell ref="C24:D24"/>
    <mergeCell ref="E24:F24"/>
    <mergeCell ref="G24:H24"/>
    <mergeCell ref="J24:K24"/>
    <mergeCell ref="L24:M24"/>
    <mergeCell ref="N24:R24"/>
    <mergeCell ref="S25:T25"/>
    <mergeCell ref="U25:V25"/>
    <mergeCell ref="W25:X25"/>
    <mergeCell ref="Y25:Z25"/>
    <mergeCell ref="AA25:AD25"/>
    <mergeCell ref="AE25:AI25"/>
    <mergeCell ref="C25:D25"/>
    <mergeCell ref="E25:F25"/>
    <mergeCell ref="G25:H25"/>
    <mergeCell ref="J25:K25"/>
    <mergeCell ref="L25:M25"/>
    <mergeCell ref="N25:R25"/>
    <mergeCell ref="S26:T26"/>
    <mergeCell ref="U26:V26"/>
    <mergeCell ref="W26:X26"/>
    <mergeCell ref="Y26:Z26"/>
    <mergeCell ref="AA26:AD26"/>
    <mergeCell ref="AE26:AI26"/>
    <mergeCell ref="C26:D26"/>
    <mergeCell ref="E26:F26"/>
    <mergeCell ref="G26:H26"/>
    <mergeCell ref="J26:K26"/>
    <mergeCell ref="L26:M26"/>
    <mergeCell ref="N26:R26"/>
    <mergeCell ref="S27:T27"/>
    <mergeCell ref="U27:V27"/>
    <mergeCell ref="W27:X27"/>
    <mergeCell ref="Y27:Z27"/>
    <mergeCell ref="AA27:AD27"/>
    <mergeCell ref="AE27:AI27"/>
    <mergeCell ref="C27:D27"/>
    <mergeCell ref="E27:F27"/>
    <mergeCell ref="G27:H27"/>
    <mergeCell ref="J27:K27"/>
    <mergeCell ref="L27:M27"/>
    <mergeCell ref="N27:R27"/>
    <mergeCell ref="S28:T28"/>
    <mergeCell ref="U28:V28"/>
    <mergeCell ref="W28:X28"/>
    <mergeCell ref="Y28:Z28"/>
    <mergeCell ref="AA28:AD28"/>
    <mergeCell ref="AE28:AI28"/>
    <mergeCell ref="C28:D28"/>
    <mergeCell ref="E28:F28"/>
    <mergeCell ref="G28:H28"/>
    <mergeCell ref="J28:K28"/>
    <mergeCell ref="L28:M28"/>
    <mergeCell ref="N28:R28"/>
    <mergeCell ref="S29:T29"/>
    <mergeCell ref="U29:V29"/>
    <mergeCell ref="W29:X29"/>
    <mergeCell ref="Y29:Z29"/>
    <mergeCell ref="AA29:AD29"/>
    <mergeCell ref="AE29:AI29"/>
    <mergeCell ref="C29:D29"/>
    <mergeCell ref="E29:F29"/>
    <mergeCell ref="G29:H29"/>
    <mergeCell ref="J29:K29"/>
    <mergeCell ref="L29:M29"/>
    <mergeCell ref="N29:R29"/>
    <mergeCell ref="S30:T30"/>
    <mergeCell ref="U30:V30"/>
    <mergeCell ref="W30:X30"/>
    <mergeCell ref="Y30:Z30"/>
    <mergeCell ref="AA30:AD30"/>
    <mergeCell ref="AE30:AI30"/>
    <mergeCell ref="C30:D30"/>
    <mergeCell ref="E30:F30"/>
    <mergeCell ref="G30:H30"/>
    <mergeCell ref="J30:K30"/>
    <mergeCell ref="L30:M30"/>
    <mergeCell ref="N30:R30"/>
    <mergeCell ref="S31:T31"/>
    <mergeCell ref="U31:V31"/>
    <mergeCell ref="W31:X31"/>
    <mergeCell ref="Y31:Z31"/>
    <mergeCell ref="AA31:AD31"/>
    <mergeCell ref="AE31:AI31"/>
    <mergeCell ref="C31:D31"/>
    <mergeCell ref="E31:F31"/>
    <mergeCell ref="G31:H31"/>
    <mergeCell ref="J31:K31"/>
    <mergeCell ref="L31:M31"/>
    <mergeCell ref="N31:R31"/>
    <mergeCell ref="S32:T32"/>
    <mergeCell ref="U32:V32"/>
    <mergeCell ref="W32:X32"/>
    <mergeCell ref="Y32:Z32"/>
    <mergeCell ref="AA32:AD32"/>
    <mergeCell ref="AE32:AI32"/>
    <mergeCell ref="C32:D32"/>
    <mergeCell ref="E32:F32"/>
    <mergeCell ref="G32:H32"/>
    <mergeCell ref="J32:K32"/>
    <mergeCell ref="L32:M32"/>
    <mergeCell ref="N32:R32"/>
    <mergeCell ref="S33:T33"/>
    <mergeCell ref="U33:V33"/>
    <mergeCell ref="W33:X33"/>
    <mergeCell ref="Y33:Z33"/>
    <mergeCell ref="AA33:AD33"/>
    <mergeCell ref="AE33:AI33"/>
    <mergeCell ref="C33:D33"/>
    <mergeCell ref="E33:F33"/>
    <mergeCell ref="G33:H33"/>
    <mergeCell ref="J33:K33"/>
    <mergeCell ref="L33:M33"/>
    <mergeCell ref="N33:R33"/>
    <mergeCell ref="S34:T34"/>
    <mergeCell ref="U34:V34"/>
    <mergeCell ref="W34:X34"/>
    <mergeCell ref="Y34:Z34"/>
    <mergeCell ref="AA34:AD34"/>
    <mergeCell ref="AE34:AI34"/>
    <mergeCell ref="C34:D34"/>
    <mergeCell ref="E34:F34"/>
    <mergeCell ref="G34:H34"/>
    <mergeCell ref="J34:K34"/>
    <mergeCell ref="L34:M34"/>
    <mergeCell ref="N34:R34"/>
    <mergeCell ref="S35:T35"/>
    <mergeCell ref="U35:V35"/>
    <mergeCell ref="W35:X35"/>
    <mergeCell ref="Y35:Z35"/>
    <mergeCell ref="AA35:AD35"/>
    <mergeCell ref="AE35:AI35"/>
    <mergeCell ref="C35:D35"/>
    <mergeCell ref="E35:F35"/>
    <mergeCell ref="G35:H35"/>
    <mergeCell ref="J35:K35"/>
    <mergeCell ref="L35:M35"/>
    <mergeCell ref="N35:R35"/>
    <mergeCell ref="S36:T36"/>
    <mergeCell ref="U36:V36"/>
    <mergeCell ref="W36:X36"/>
    <mergeCell ref="Y36:Z36"/>
    <mergeCell ref="AA36:AD36"/>
    <mergeCell ref="AE36:AI36"/>
    <mergeCell ref="C36:D36"/>
    <mergeCell ref="E36:F36"/>
    <mergeCell ref="G36:H36"/>
    <mergeCell ref="J36:K36"/>
    <mergeCell ref="L36:M36"/>
    <mergeCell ref="N36:R36"/>
    <mergeCell ref="S37:T37"/>
    <mergeCell ref="U37:V37"/>
    <mergeCell ref="W37:X37"/>
    <mergeCell ref="Y37:Z37"/>
    <mergeCell ref="AA37:AD37"/>
    <mergeCell ref="AE37:AI37"/>
    <mergeCell ref="C37:D37"/>
    <mergeCell ref="E37:F37"/>
    <mergeCell ref="G37:H37"/>
    <mergeCell ref="J37:K37"/>
    <mergeCell ref="L37:M37"/>
    <mergeCell ref="N37:R37"/>
    <mergeCell ref="S38:T38"/>
    <mergeCell ref="U38:V38"/>
    <mergeCell ref="W38:X38"/>
    <mergeCell ref="Y38:Z38"/>
    <mergeCell ref="AA38:AD38"/>
    <mergeCell ref="AE38:AI38"/>
    <mergeCell ref="C38:D38"/>
    <mergeCell ref="E38:F38"/>
    <mergeCell ref="G38:H38"/>
    <mergeCell ref="J38:K38"/>
    <mergeCell ref="L38:M38"/>
    <mergeCell ref="N38:R38"/>
    <mergeCell ref="S39:T39"/>
    <mergeCell ref="U39:V39"/>
    <mergeCell ref="W39:X39"/>
    <mergeCell ref="Y39:Z39"/>
    <mergeCell ref="AA39:AD39"/>
    <mergeCell ref="AE39:AI39"/>
    <mergeCell ref="C39:D39"/>
    <mergeCell ref="E39:F39"/>
    <mergeCell ref="G39:H39"/>
    <mergeCell ref="J39:K39"/>
    <mergeCell ref="L39:M39"/>
    <mergeCell ref="N39:R39"/>
    <mergeCell ref="S40:T40"/>
    <mergeCell ref="U40:V40"/>
    <mergeCell ref="W40:X40"/>
    <mergeCell ref="Y40:Z40"/>
    <mergeCell ref="AA40:AD40"/>
    <mergeCell ref="AE40:AI40"/>
    <mergeCell ref="C40:D40"/>
    <mergeCell ref="E40:F40"/>
    <mergeCell ref="G40:H40"/>
    <mergeCell ref="J40:K40"/>
    <mergeCell ref="L40:M40"/>
    <mergeCell ref="N40:R40"/>
    <mergeCell ref="S41:T41"/>
    <mergeCell ref="U41:V41"/>
    <mergeCell ref="W41:X41"/>
    <mergeCell ref="Y41:Z41"/>
    <mergeCell ref="AA41:AD41"/>
    <mergeCell ref="AE41:AI41"/>
    <mergeCell ref="C41:D41"/>
    <mergeCell ref="E41:F41"/>
    <mergeCell ref="G41:H41"/>
    <mergeCell ref="J41:K41"/>
    <mergeCell ref="L41:M41"/>
    <mergeCell ref="N41:R41"/>
    <mergeCell ref="S42:T42"/>
    <mergeCell ref="U42:V42"/>
    <mergeCell ref="W42:X42"/>
    <mergeCell ref="Y42:Z42"/>
    <mergeCell ref="AA42:AD42"/>
    <mergeCell ref="AE42:AI42"/>
    <mergeCell ref="C42:D42"/>
    <mergeCell ref="E42:F42"/>
    <mergeCell ref="G42:H42"/>
    <mergeCell ref="J42:K42"/>
    <mergeCell ref="L42:M42"/>
    <mergeCell ref="N42:R42"/>
    <mergeCell ref="S43:T43"/>
    <mergeCell ref="U43:V43"/>
    <mergeCell ref="W43:X43"/>
    <mergeCell ref="Y43:Z43"/>
    <mergeCell ref="AA43:AD43"/>
    <mergeCell ref="AE43:AI43"/>
    <mergeCell ref="C43:D43"/>
    <mergeCell ref="E43:F43"/>
    <mergeCell ref="G43:H43"/>
    <mergeCell ref="J43:K43"/>
    <mergeCell ref="L43:M43"/>
    <mergeCell ref="N43:R43"/>
    <mergeCell ref="S44:T44"/>
    <mergeCell ref="U44:V44"/>
    <mergeCell ref="W44:X44"/>
    <mergeCell ref="Y44:Z44"/>
    <mergeCell ref="AA44:AD44"/>
    <mergeCell ref="AE44:AI44"/>
    <mergeCell ref="C44:D44"/>
    <mergeCell ref="E44:F44"/>
    <mergeCell ref="G44:H44"/>
    <mergeCell ref="J44:K44"/>
    <mergeCell ref="L44:M44"/>
    <mergeCell ref="N44:R44"/>
    <mergeCell ref="S45:T45"/>
    <mergeCell ref="U45:V45"/>
    <mergeCell ref="W45:X45"/>
    <mergeCell ref="Y45:Z45"/>
    <mergeCell ref="AA45:AD45"/>
    <mergeCell ref="AE45:AI45"/>
    <mergeCell ref="C45:D45"/>
    <mergeCell ref="E45:F45"/>
    <mergeCell ref="G45:H45"/>
    <mergeCell ref="J45:K45"/>
    <mergeCell ref="L45:M45"/>
    <mergeCell ref="N45:R45"/>
    <mergeCell ref="S46:T46"/>
    <mergeCell ref="U46:V46"/>
    <mergeCell ref="W46:X46"/>
    <mergeCell ref="Y46:Z46"/>
    <mergeCell ref="AA46:AD46"/>
    <mergeCell ref="AE46:AI46"/>
    <mergeCell ref="C46:D46"/>
    <mergeCell ref="E46:F46"/>
    <mergeCell ref="G46:H46"/>
    <mergeCell ref="J46:K46"/>
    <mergeCell ref="L46:M46"/>
    <mergeCell ref="N46:R46"/>
    <mergeCell ref="S47:T47"/>
    <mergeCell ref="U47:V47"/>
    <mergeCell ref="W47:X47"/>
    <mergeCell ref="Y47:Z47"/>
    <mergeCell ref="AA47:AD47"/>
    <mergeCell ref="AE47:AI47"/>
    <mergeCell ref="C47:D47"/>
    <mergeCell ref="E47:F47"/>
    <mergeCell ref="G47:H47"/>
    <mergeCell ref="J47:K47"/>
    <mergeCell ref="L47:M47"/>
    <mergeCell ref="N47:R47"/>
    <mergeCell ref="S48:T48"/>
    <mergeCell ref="U48:V48"/>
    <mergeCell ref="W48:X48"/>
    <mergeCell ref="Y48:Z48"/>
    <mergeCell ref="AA48:AD48"/>
    <mergeCell ref="AE48:AI48"/>
    <mergeCell ref="C48:D48"/>
    <mergeCell ref="E48:F48"/>
    <mergeCell ref="G48:H48"/>
    <mergeCell ref="J48:K48"/>
    <mergeCell ref="L48:M48"/>
    <mergeCell ref="N48:R48"/>
    <mergeCell ref="S49:T49"/>
    <mergeCell ref="U49:V49"/>
    <mergeCell ref="W49:X49"/>
    <mergeCell ref="Y49:Z49"/>
    <mergeCell ref="AA49:AD49"/>
    <mergeCell ref="AE49:AI49"/>
    <mergeCell ref="C49:D49"/>
    <mergeCell ref="E49:F49"/>
    <mergeCell ref="G49:H49"/>
    <mergeCell ref="J49:K49"/>
    <mergeCell ref="L49:M49"/>
    <mergeCell ref="N49:R49"/>
    <mergeCell ref="S50:T50"/>
    <mergeCell ref="U50:V50"/>
    <mergeCell ref="W50:X50"/>
    <mergeCell ref="Y50:Z50"/>
    <mergeCell ref="AA50:AD50"/>
    <mergeCell ref="AE50:AI50"/>
    <mergeCell ref="C50:D50"/>
    <mergeCell ref="E50:F50"/>
    <mergeCell ref="G50:H50"/>
    <mergeCell ref="J50:K50"/>
    <mergeCell ref="L50:M50"/>
    <mergeCell ref="N50:R50"/>
    <mergeCell ref="S51:T51"/>
    <mergeCell ref="U51:V51"/>
    <mergeCell ref="W51:X51"/>
    <mergeCell ref="Y51:Z51"/>
    <mergeCell ref="AA51:AD51"/>
    <mergeCell ref="AE51:AI51"/>
    <mergeCell ref="C51:D51"/>
    <mergeCell ref="E51:F51"/>
    <mergeCell ref="G51:H51"/>
    <mergeCell ref="J51:K51"/>
    <mergeCell ref="L51:M51"/>
    <mergeCell ref="N51:R51"/>
    <mergeCell ref="S52:T52"/>
    <mergeCell ref="U52:V52"/>
    <mergeCell ref="W52:X52"/>
    <mergeCell ref="Y52:Z52"/>
    <mergeCell ref="AA52:AD52"/>
    <mergeCell ref="AE52:AI52"/>
    <mergeCell ref="C52:D52"/>
    <mergeCell ref="E52:F52"/>
    <mergeCell ref="G52:H52"/>
    <mergeCell ref="J52:K52"/>
    <mergeCell ref="L52:M52"/>
    <mergeCell ref="N52:R52"/>
    <mergeCell ref="S53:T53"/>
    <mergeCell ref="U53:V53"/>
    <mergeCell ref="W53:X53"/>
    <mergeCell ref="Y53:Z53"/>
    <mergeCell ref="AA53:AD53"/>
    <mergeCell ref="AE53:AI53"/>
    <mergeCell ref="C53:D53"/>
    <mergeCell ref="E53:F53"/>
    <mergeCell ref="G53:H53"/>
    <mergeCell ref="J53:K53"/>
    <mergeCell ref="L53:M53"/>
    <mergeCell ref="N53:R53"/>
    <mergeCell ref="S54:T54"/>
    <mergeCell ref="U54:V54"/>
    <mergeCell ref="W54:X54"/>
    <mergeCell ref="Y54:Z54"/>
    <mergeCell ref="AA54:AD54"/>
    <mergeCell ref="AE54:AI54"/>
    <mergeCell ref="C54:D54"/>
    <mergeCell ref="E54:F54"/>
    <mergeCell ref="G54:H54"/>
    <mergeCell ref="J54:K54"/>
    <mergeCell ref="L54:M54"/>
    <mergeCell ref="N54:R54"/>
    <mergeCell ref="S55:T55"/>
    <mergeCell ref="U55:V55"/>
    <mergeCell ref="W55:X55"/>
    <mergeCell ref="Y55:Z55"/>
    <mergeCell ref="AA55:AD55"/>
    <mergeCell ref="AE55:AI55"/>
    <mergeCell ref="C55:D55"/>
    <mergeCell ref="E55:F55"/>
    <mergeCell ref="G55:H55"/>
    <mergeCell ref="J55:K55"/>
    <mergeCell ref="L55:M55"/>
    <mergeCell ref="N55:R55"/>
    <mergeCell ref="S56:T56"/>
    <mergeCell ref="U56:V56"/>
    <mergeCell ref="W56:X56"/>
    <mergeCell ref="Y56:Z56"/>
    <mergeCell ref="AA56:AD56"/>
    <mergeCell ref="AE56:AI56"/>
    <mergeCell ref="C56:D56"/>
    <mergeCell ref="E56:F56"/>
    <mergeCell ref="G56:H56"/>
    <mergeCell ref="J56:K56"/>
    <mergeCell ref="L56:M56"/>
    <mergeCell ref="N56:R56"/>
    <mergeCell ref="S57:T57"/>
    <mergeCell ref="N57:R57"/>
    <mergeCell ref="U57:V57"/>
    <mergeCell ref="W57:X57"/>
    <mergeCell ref="Y57:Z57"/>
    <mergeCell ref="AA57:AD57"/>
    <mergeCell ref="AE57:AI57"/>
    <mergeCell ref="C57:D57"/>
    <mergeCell ref="E57:F57"/>
    <mergeCell ref="G57:H57"/>
    <mergeCell ref="J57:K57"/>
    <mergeCell ref="L57:M57"/>
    <mergeCell ref="A59:AI59"/>
    <mergeCell ref="A60:G61"/>
    <mergeCell ref="I60:AI61"/>
    <mergeCell ref="S58:T58"/>
    <mergeCell ref="U58:V58"/>
    <mergeCell ref="W58:X58"/>
    <mergeCell ref="Y58:Z58"/>
    <mergeCell ref="AA58:AD58"/>
    <mergeCell ref="AE58:AI58"/>
    <mergeCell ref="C58:D58"/>
    <mergeCell ref="E58:F58"/>
    <mergeCell ref="G58:H58"/>
    <mergeCell ref="J58:K58"/>
    <mergeCell ref="L58:M58"/>
    <mergeCell ref="N58:R58"/>
    <mergeCell ref="J16:M16"/>
    <mergeCell ref="N16:O16"/>
    <mergeCell ref="P16:Q16"/>
    <mergeCell ref="R16:U16"/>
    <mergeCell ref="V16:W16"/>
    <mergeCell ref="Y16:AA16"/>
    <mergeCell ref="AB16:AC16"/>
    <mergeCell ref="A15:I15"/>
    <mergeCell ref="J15:M15"/>
    <mergeCell ref="N15:O15"/>
    <mergeCell ref="P15:Q15"/>
    <mergeCell ref="R15:U15"/>
    <mergeCell ref="V15:W15"/>
    <mergeCell ref="Y15:AA15"/>
    <mergeCell ref="AB15:AC15"/>
    <mergeCell ref="A16:I16"/>
  </mergeCells>
  <phoneticPr fontId="2"/>
  <pageMargins left="0.39370078740157483" right="0.19685039370078741" top="0.19685039370078741" bottom="0.19685039370078741" header="0.31496062992125984" footer="0.31496062992125984"/>
  <pageSetup paperSize="9" scale="83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7"/>
  <sheetViews>
    <sheetView workbookViewId="0">
      <selection sqref="A1:Z1"/>
    </sheetView>
  </sheetViews>
  <sheetFormatPr defaultRowHeight="13.5"/>
  <cols>
    <col min="1" max="35" width="2.75" customWidth="1"/>
    <col min="36" max="37" width="10.625" style="1" customWidth="1"/>
    <col min="38" max="60" width="5.625" customWidth="1"/>
  </cols>
  <sheetData>
    <row r="1" spans="1:37" ht="30" customHeight="1">
      <c r="A1" s="202" t="str">
        <f>'A_登録（BL用30名）'!A1:AD1</f>
        <v>高円宮杯 JFA U-18サッカーリーグ2023 IFAリーグ　選手登録用紙　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18">
        <f>'A_登録（BL用30名）'!AA1:AG1</f>
        <v>45000</v>
      </c>
      <c r="AB1" s="218"/>
      <c r="AC1" s="218"/>
      <c r="AD1" s="218"/>
      <c r="AE1" s="218"/>
      <c r="AF1" s="218"/>
      <c r="AG1" s="218"/>
      <c r="AH1" s="217" t="s">
        <v>1</v>
      </c>
      <c r="AI1" s="217"/>
    </row>
    <row r="2" spans="1:37" s="1" customFormat="1" ht="24.95" customHeight="1">
      <c r="A2" s="139" t="s">
        <v>23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6"/>
      <c r="P2" s="137" t="s">
        <v>30</v>
      </c>
      <c r="Q2" s="137"/>
      <c r="R2" s="137"/>
      <c r="S2" s="5"/>
      <c r="T2" s="137" t="s">
        <v>31</v>
      </c>
      <c r="U2" s="137"/>
      <c r="V2" s="137"/>
      <c r="W2" s="5"/>
      <c r="X2" s="137" t="s">
        <v>39</v>
      </c>
      <c r="Y2" s="137"/>
      <c r="Z2" s="137"/>
      <c r="AA2" s="5"/>
      <c r="AB2" s="137" t="s">
        <v>40</v>
      </c>
      <c r="AC2" s="137"/>
      <c r="AD2" s="137"/>
      <c r="AE2" s="5" t="s">
        <v>41</v>
      </c>
      <c r="AF2" s="5" t="s">
        <v>42</v>
      </c>
      <c r="AG2" s="5" t="s">
        <v>43</v>
      </c>
      <c r="AH2" s="5" t="s">
        <v>44</v>
      </c>
      <c r="AI2" s="13" t="s">
        <v>45</v>
      </c>
      <c r="AJ2" s="61"/>
      <c r="AK2" s="62"/>
    </row>
    <row r="3" spans="1:37" ht="18" customHeight="1">
      <c r="A3" s="135" t="s">
        <v>2</v>
      </c>
      <c r="B3" s="129"/>
      <c r="C3" s="129"/>
      <c r="D3" s="129"/>
      <c r="E3" s="176" t="str">
        <f>'A_登録（BL用30名）'!E3:G3</f>
        <v>2023年</v>
      </c>
      <c r="F3" s="176"/>
      <c r="G3" s="176"/>
      <c r="H3" s="129"/>
      <c r="I3" s="129"/>
      <c r="J3" s="129"/>
      <c r="K3" s="3" t="s">
        <v>16</v>
      </c>
      <c r="L3" s="129"/>
      <c r="M3" s="129"/>
      <c r="N3" s="129"/>
      <c r="O3" s="3" t="s">
        <v>27</v>
      </c>
      <c r="P3" s="9" t="s">
        <v>28</v>
      </c>
      <c r="Q3" s="3"/>
      <c r="R3" s="4" t="s">
        <v>17</v>
      </c>
      <c r="S3" s="135" t="s">
        <v>13</v>
      </c>
      <c r="T3" s="129"/>
      <c r="U3" s="129"/>
      <c r="V3" s="136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49"/>
      <c r="AK3" s="50"/>
    </row>
    <row r="4" spans="1:37" ht="15" customHeight="1">
      <c r="A4" s="135" t="s">
        <v>3</v>
      </c>
      <c r="B4" s="129"/>
      <c r="C4" s="129"/>
      <c r="D4" s="136"/>
      <c r="E4" s="135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36"/>
      <c r="S4" s="135" t="s">
        <v>14</v>
      </c>
      <c r="T4" s="129"/>
      <c r="U4" s="129"/>
      <c r="V4" s="136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49"/>
      <c r="AK4" s="50"/>
    </row>
    <row r="5" spans="1:37" ht="15" customHeight="1">
      <c r="A5" s="135" t="s">
        <v>4</v>
      </c>
      <c r="B5" s="129"/>
      <c r="C5" s="129"/>
      <c r="D5" s="136"/>
      <c r="E5" s="135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36"/>
      <c r="S5" s="135" t="s">
        <v>69</v>
      </c>
      <c r="T5" s="129"/>
      <c r="U5" s="129"/>
      <c r="V5" s="136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49"/>
      <c r="AK5" s="50"/>
    </row>
    <row r="6" spans="1:37" ht="15" customHeight="1">
      <c r="A6" s="135" t="s">
        <v>67</v>
      </c>
      <c r="B6" s="129"/>
      <c r="C6" s="129"/>
      <c r="D6" s="136"/>
      <c r="E6" s="135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6"/>
      <c r="S6" s="135" t="s">
        <v>68</v>
      </c>
      <c r="T6" s="129"/>
      <c r="U6" s="129"/>
      <c r="V6" s="136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49"/>
      <c r="AK6" s="50"/>
    </row>
    <row r="7" spans="1:37" ht="15" customHeight="1">
      <c r="A7" s="135" t="s">
        <v>74</v>
      </c>
      <c r="B7" s="129"/>
      <c r="C7" s="129"/>
      <c r="D7" s="136"/>
      <c r="E7" s="135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36"/>
      <c r="S7" s="142"/>
      <c r="T7" s="143"/>
      <c r="U7" s="143"/>
      <c r="V7" s="144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49"/>
      <c r="AK7" s="50"/>
    </row>
    <row r="8" spans="1:37" ht="15" customHeight="1">
      <c r="A8" s="105" t="s">
        <v>5</v>
      </c>
      <c r="B8" s="107"/>
      <c r="C8" s="107"/>
      <c r="D8" s="154"/>
      <c r="E8" s="135" t="s">
        <v>21</v>
      </c>
      <c r="F8" s="129"/>
      <c r="G8" s="129"/>
      <c r="H8" s="136"/>
      <c r="I8" s="135" t="s">
        <v>10</v>
      </c>
      <c r="J8" s="129"/>
      <c r="K8" s="129"/>
      <c r="L8" s="136"/>
      <c r="M8" s="135"/>
      <c r="N8" s="129"/>
      <c r="O8" s="3" t="s">
        <v>15</v>
      </c>
      <c r="P8" s="129"/>
      <c r="Q8" s="136"/>
      <c r="R8" s="135" t="s">
        <v>11</v>
      </c>
      <c r="S8" s="129"/>
      <c r="T8" s="129"/>
      <c r="U8" s="136"/>
      <c r="V8" s="135"/>
      <c r="W8" s="129"/>
      <c r="X8" s="3" t="s">
        <v>15</v>
      </c>
      <c r="Y8" s="129"/>
      <c r="Z8" s="136"/>
      <c r="AA8" s="135" t="s">
        <v>12</v>
      </c>
      <c r="AB8" s="129"/>
      <c r="AC8" s="129"/>
      <c r="AD8" s="136"/>
      <c r="AE8" s="135"/>
      <c r="AF8" s="129"/>
      <c r="AG8" s="3" t="s">
        <v>15</v>
      </c>
      <c r="AH8" s="129"/>
      <c r="AI8" s="136"/>
      <c r="AJ8" s="49"/>
      <c r="AK8" s="50"/>
    </row>
    <row r="9" spans="1:37" ht="15" customHeight="1">
      <c r="A9" s="106"/>
      <c r="B9" s="126"/>
      <c r="C9" s="126"/>
      <c r="D9" s="127"/>
      <c r="E9" s="135" t="s">
        <v>22</v>
      </c>
      <c r="F9" s="129"/>
      <c r="G9" s="129"/>
      <c r="H9" s="136"/>
      <c r="I9" s="135" t="s">
        <v>10</v>
      </c>
      <c r="J9" s="129"/>
      <c r="K9" s="129"/>
      <c r="L9" s="136"/>
      <c r="M9" s="135"/>
      <c r="N9" s="129"/>
      <c r="O9" s="3" t="s">
        <v>15</v>
      </c>
      <c r="P9" s="129"/>
      <c r="Q9" s="136"/>
      <c r="R9" s="135" t="s">
        <v>11</v>
      </c>
      <c r="S9" s="129"/>
      <c r="T9" s="129"/>
      <c r="U9" s="136"/>
      <c r="V9" s="135"/>
      <c r="W9" s="129"/>
      <c r="X9" s="3" t="s">
        <v>15</v>
      </c>
      <c r="Y9" s="129"/>
      <c r="Z9" s="136"/>
      <c r="AA9" s="135" t="s">
        <v>12</v>
      </c>
      <c r="AB9" s="129"/>
      <c r="AC9" s="129"/>
      <c r="AD9" s="136"/>
      <c r="AE9" s="135"/>
      <c r="AF9" s="129"/>
      <c r="AG9" s="3" t="s">
        <v>15</v>
      </c>
      <c r="AH9" s="129"/>
      <c r="AI9" s="136"/>
      <c r="AJ9" s="49"/>
      <c r="AK9" s="50"/>
    </row>
    <row r="10" spans="1:37" s="11" customFormat="1" ht="15" customHeight="1">
      <c r="A10" s="180" t="s">
        <v>47</v>
      </c>
      <c r="B10" s="180"/>
      <c r="C10" s="180"/>
      <c r="D10" s="180"/>
      <c r="E10" s="180"/>
      <c r="F10" s="180"/>
      <c r="G10" s="180"/>
      <c r="H10" s="180"/>
      <c r="I10" s="180"/>
      <c r="J10" s="163">
        <f>'A_登録（BL用30名）'!J10:M10</f>
        <v>44998</v>
      </c>
      <c r="K10" s="164"/>
      <c r="L10" s="164"/>
      <c r="M10" s="164"/>
      <c r="N10" s="152" t="str">
        <f t="shared" ref="N10:N16" si="0">IF(J10="","",TEXT(J10,"(aaa)"))</f>
        <v>(月)</v>
      </c>
      <c r="O10" s="152"/>
      <c r="P10" s="152" t="s">
        <v>35</v>
      </c>
      <c r="Q10" s="152"/>
      <c r="R10" s="164">
        <f>'A_登録（BL用30名）'!R10:U10</f>
        <v>45000</v>
      </c>
      <c r="S10" s="164"/>
      <c r="T10" s="164"/>
      <c r="U10" s="164"/>
      <c r="V10" s="152" t="str">
        <f t="shared" ref="V10:V16" si="1">IF(R10="","",TEXT(R10,"(aaa)"))</f>
        <v>(水)</v>
      </c>
      <c r="W10" s="152"/>
      <c r="X10" s="72"/>
      <c r="Y10" s="165">
        <f>'A_登録（BL用30名）'!Y10:AA10</f>
        <v>0.75</v>
      </c>
      <c r="Z10" s="165"/>
      <c r="AA10" s="165"/>
      <c r="AB10" s="152" t="s">
        <v>36</v>
      </c>
      <c r="AC10" s="152"/>
      <c r="AD10" s="72" t="s">
        <v>56</v>
      </c>
      <c r="AE10" s="72" t="s">
        <v>58</v>
      </c>
      <c r="AF10" s="73"/>
      <c r="AG10" s="73"/>
      <c r="AH10" s="73"/>
      <c r="AI10" s="79" t="s">
        <v>57</v>
      </c>
      <c r="AJ10" s="63"/>
      <c r="AK10" s="64"/>
    </row>
    <row r="11" spans="1:37" s="11" customFormat="1" ht="15" customHeight="1">
      <c r="A11" s="153" t="s">
        <v>33</v>
      </c>
      <c r="B11" s="153"/>
      <c r="C11" s="153"/>
      <c r="D11" s="153"/>
      <c r="E11" s="153"/>
      <c r="F11" s="153"/>
      <c r="G11" s="153"/>
      <c r="H11" s="153"/>
      <c r="I11" s="153"/>
      <c r="J11" s="163">
        <f>'A_登録（BL用30名）'!J11:M11</f>
        <v>45019</v>
      </c>
      <c r="K11" s="164"/>
      <c r="L11" s="164"/>
      <c r="M11" s="164"/>
      <c r="N11" s="146" t="str">
        <f t="shared" si="0"/>
        <v>(月)</v>
      </c>
      <c r="O11" s="146"/>
      <c r="P11" s="146" t="s">
        <v>35</v>
      </c>
      <c r="Q11" s="146"/>
      <c r="R11" s="164">
        <f>'A_登録（BL用30名）'!R11:U11</f>
        <v>45026</v>
      </c>
      <c r="S11" s="164"/>
      <c r="T11" s="164"/>
      <c r="U11" s="164"/>
      <c r="V11" s="146" t="str">
        <f t="shared" si="1"/>
        <v>(月)</v>
      </c>
      <c r="W11" s="146"/>
      <c r="X11" s="72"/>
      <c r="Y11" s="165">
        <f>'A_登録（BL用30名）'!Y11:AA11</f>
        <v>0.75</v>
      </c>
      <c r="Z11" s="165"/>
      <c r="AA11" s="165"/>
      <c r="AB11" s="152" t="s">
        <v>36</v>
      </c>
      <c r="AC11" s="152"/>
      <c r="AD11" s="72" t="s">
        <v>56</v>
      </c>
      <c r="AE11" s="72" t="s">
        <v>59</v>
      </c>
      <c r="AF11" s="73"/>
      <c r="AG11" s="73"/>
      <c r="AH11" s="73"/>
      <c r="AI11" s="79" t="s">
        <v>57</v>
      </c>
      <c r="AJ11" s="63"/>
      <c r="AK11" s="64"/>
    </row>
    <row r="12" spans="1:37" s="16" customFormat="1" ht="15" customHeight="1">
      <c r="A12" s="153" t="s">
        <v>34</v>
      </c>
      <c r="B12" s="153"/>
      <c r="C12" s="153"/>
      <c r="D12" s="153"/>
      <c r="E12" s="153"/>
      <c r="F12" s="153"/>
      <c r="G12" s="153"/>
      <c r="H12" s="153"/>
      <c r="I12" s="153"/>
      <c r="J12" s="163">
        <f>'A_登録（BL用30名）'!J12:M12</f>
        <v>45040</v>
      </c>
      <c r="K12" s="164"/>
      <c r="L12" s="164"/>
      <c r="M12" s="164"/>
      <c r="N12" s="146" t="str">
        <f t="shared" si="0"/>
        <v>(月)</v>
      </c>
      <c r="O12" s="146"/>
      <c r="P12" s="146" t="s">
        <v>35</v>
      </c>
      <c r="Q12" s="146"/>
      <c r="R12" s="164">
        <f>'A_登録（BL用30名）'!R12:U12</f>
        <v>45042</v>
      </c>
      <c r="S12" s="164"/>
      <c r="T12" s="164"/>
      <c r="U12" s="164"/>
      <c r="V12" s="146" t="str">
        <f t="shared" si="1"/>
        <v>(水)</v>
      </c>
      <c r="W12" s="146"/>
      <c r="X12" s="76"/>
      <c r="Y12" s="165">
        <f>'A_登録（BL用30名）'!Y12:AA12</f>
        <v>0.75</v>
      </c>
      <c r="Z12" s="165"/>
      <c r="AA12" s="165"/>
      <c r="AB12" s="146" t="s">
        <v>36</v>
      </c>
      <c r="AC12" s="146"/>
      <c r="AD12" s="72"/>
      <c r="AE12" s="72"/>
      <c r="AF12" s="73"/>
      <c r="AG12" s="73"/>
      <c r="AH12" s="73"/>
      <c r="AI12" s="79"/>
      <c r="AJ12" s="65"/>
      <c r="AK12" s="66"/>
    </row>
    <row r="13" spans="1:37" s="11" customFormat="1" ht="15" customHeight="1">
      <c r="A13" s="177" t="s">
        <v>37</v>
      </c>
      <c r="B13" s="177"/>
      <c r="C13" s="177"/>
      <c r="D13" s="177"/>
      <c r="E13" s="177"/>
      <c r="F13" s="177"/>
      <c r="G13" s="177"/>
      <c r="H13" s="177"/>
      <c r="I13" s="177"/>
      <c r="J13" s="163">
        <f>'A_登録（BL用30名）'!J13:M13</f>
        <v>45096</v>
      </c>
      <c r="K13" s="164"/>
      <c r="L13" s="164"/>
      <c r="M13" s="164"/>
      <c r="N13" s="152" t="str">
        <f t="shared" si="0"/>
        <v>(月)</v>
      </c>
      <c r="O13" s="152"/>
      <c r="P13" s="152" t="s">
        <v>35</v>
      </c>
      <c r="Q13" s="152"/>
      <c r="R13" s="164">
        <f>'A_登録（BL用30名）'!R13:U13</f>
        <v>45098</v>
      </c>
      <c r="S13" s="164"/>
      <c r="T13" s="164"/>
      <c r="U13" s="164"/>
      <c r="V13" s="152" t="str">
        <f t="shared" si="1"/>
        <v>(水)</v>
      </c>
      <c r="W13" s="152"/>
      <c r="X13" s="72"/>
      <c r="Y13" s="165">
        <f>'A_登録（BL用30名）'!Y13:AA13</f>
        <v>0.75</v>
      </c>
      <c r="Z13" s="165"/>
      <c r="AA13" s="165"/>
      <c r="AB13" s="152" t="s">
        <v>36</v>
      </c>
      <c r="AC13" s="152"/>
      <c r="AD13" s="72"/>
      <c r="AE13" s="72"/>
      <c r="AF13" s="73"/>
      <c r="AG13" s="73"/>
      <c r="AH13" s="73"/>
      <c r="AI13" s="79"/>
      <c r="AJ13" s="63"/>
      <c r="AK13" s="64"/>
    </row>
    <row r="14" spans="1:37" s="11" customFormat="1" ht="15" customHeight="1">
      <c r="A14" s="168" t="s">
        <v>38</v>
      </c>
      <c r="B14" s="168"/>
      <c r="C14" s="168"/>
      <c r="D14" s="168"/>
      <c r="E14" s="168"/>
      <c r="F14" s="168"/>
      <c r="G14" s="168"/>
      <c r="H14" s="168"/>
      <c r="I14" s="168"/>
      <c r="J14" s="169">
        <f>'A_登録（BL用30名）'!J14:M14</f>
        <v>45166</v>
      </c>
      <c r="K14" s="155"/>
      <c r="L14" s="155"/>
      <c r="M14" s="155"/>
      <c r="N14" s="129" t="str">
        <f t="shared" si="0"/>
        <v>(月)</v>
      </c>
      <c r="O14" s="129"/>
      <c r="P14" s="129" t="s">
        <v>35</v>
      </c>
      <c r="Q14" s="129"/>
      <c r="R14" s="155">
        <f>'A_登録（BL用30名）'!R14:U14</f>
        <v>45168</v>
      </c>
      <c r="S14" s="155"/>
      <c r="T14" s="155"/>
      <c r="U14" s="155"/>
      <c r="V14" s="129" t="str">
        <f t="shared" si="1"/>
        <v>(水)</v>
      </c>
      <c r="W14" s="129"/>
      <c r="X14" s="12"/>
      <c r="Y14" s="141">
        <f>'A_登録（BL用30名）'!Y14:AA14</f>
        <v>0.75</v>
      </c>
      <c r="Z14" s="141"/>
      <c r="AA14" s="141"/>
      <c r="AB14" s="129" t="s">
        <v>36</v>
      </c>
      <c r="AC14" s="129"/>
      <c r="AD14" s="12"/>
      <c r="AE14" s="12"/>
      <c r="AF14" s="9"/>
      <c r="AG14" s="9"/>
      <c r="AH14" s="9"/>
      <c r="AI14" s="10"/>
      <c r="AJ14" s="63"/>
      <c r="AK14" s="64"/>
    </row>
    <row r="15" spans="1:37" s="11" customFormat="1" ht="15" customHeight="1">
      <c r="A15" s="111" t="s">
        <v>54</v>
      </c>
      <c r="B15" s="111"/>
      <c r="C15" s="111"/>
      <c r="D15" s="111"/>
      <c r="E15" s="111"/>
      <c r="F15" s="111"/>
      <c r="G15" s="111"/>
      <c r="H15" s="111"/>
      <c r="I15" s="111"/>
      <c r="J15" s="112">
        <f>'A_登録（BL用30名）'!J15:M15</f>
        <v>45243</v>
      </c>
      <c r="K15" s="113"/>
      <c r="L15" s="113"/>
      <c r="M15" s="113"/>
      <c r="N15" s="114" t="str">
        <f t="shared" si="0"/>
        <v>(月)</v>
      </c>
      <c r="O15" s="114"/>
      <c r="P15" s="114" t="s">
        <v>35</v>
      </c>
      <c r="Q15" s="114"/>
      <c r="R15" s="113">
        <f>'A_登録（BL用30名）'!R15:U15</f>
        <v>45245</v>
      </c>
      <c r="S15" s="113"/>
      <c r="T15" s="113"/>
      <c r="U15" s="113"/>
      <c r="V15" s="114" t="str">
        <f t="shared" si="1"/>
        <v>(水)</v>
      </c>
      <c r="W15" s="114"/>
      <c r="X15" s="100"/>
      <c r="Y15" s="145">
        <f>'A_登録（BL用30名）'!Y15:AA15</f>
        <v>0.75</v>
      </c>
      <c r="Z15" s="145"/>
      <c r="AA15" s="145"/>
      <c r="AB15" s="114" t="s">
        <v>36</v>
      </c>
      <c r="AC15" s="114"/>
      <c r="AD15" s="100"/>
      <c r="AE15" s="100"/>
      <c r="AF15" s="101"/>
      <c r="AG15" s="101"/>
      <c r="AH15" s="101"/>
      <c r="AI15" s="102"/>
      <c r="AJ15" s="65"/>
      <c r="AK15" s="66"/>
    </row>
    <row r="16" spans="1:37" s="11" customFormat="1" ht="15" customHeight="1">
      <c r="A16" s="170" t="s">
        <v>55</v>
      </c>
      <c r="B16" s="170"/>
      <c r="C16" s="170"/>
      <c r="D16" s="170"/>
      <c r="E16" s="170"/>
      <c r="F16" s="170"/>
      <c r="G16" s="170"/>
      <c r="H16" s="170"/>
      <c r="I16" s="170"/>
      <c r="J16" s="171">
        <f>'A_登録（BL用30名）'!J16:M16</f>
        <v>0</v>
      </c>
      <c r="K16" s="130"/>
      <c r="L16" s="130"/>
      <c r="M16" s="130"/>
      <c r="N16" s="123" t="str">
        <f t="shared" si="0"/>
        <v>(土)</v>
      </c>
      <c r="O16" s="123"/>
      <c r="P16" s="123" t="s">
        <v>35</v>
      </c>
      <c r="Q16" s="123"/>
      <c r="R16" s="130">
        <f>'A_登録（BL用30名）'!R16:U16</f>
        <v>0</v>
      </c>
      <c r="S16" s="130"/>
      <c r="T16" s="130"/>
      <c r="U16" s="130"/>
      <c r="V16" s="123" t="str">
        <f t="shared" si="1"/>
        <v>(土)</v>
      </c>
      <c r="W16" s="123"/>
      <c r="X16" s="92"/>
      <c r="Y16" s="156">
        <f>'A_登録（BL用30名）'!Y16:AA16</f>
        <v>0</v>
      </c>
      <c r="Z16" s="156"/>
      <c r="AA16" s="156"/>
      <c r="AB16" s="123" t="s">
        <v>36</v>
      </c>
      <c r="AC16" s="123"/>
      <c r="AD16" s="92"/>
      <c r="AE16" s="92"/>
      <c r="AF16" s="93"/>
      <c r="AG16" s="93"/>
      <c r="AH16" s="93"/>
      <c r="AI16" s="94"/>
      <c r="AJ16" s="67"/>
      <c r="AK16" s="68"/>
    </row>
    <row r="17" spans="1:37" s="2" customFormat="1" ht="13.5" customHeight="1">
      <c r="A17" s="166"/>
      <c r="B17" s="154" t="s">
        <v>49</v>
      </c>
      <c r="C17" s="105" t="s">
        <v>7</v>
      </c>
      <c r="D17" s="154"/>
      <c r="E17" s="105" t="s">
        <v>8</v>
      </c>
      <c r="F17" s="154"/>
      <c r="G17" s="105" t="s">
        <v>19</v>
      </c>
      <c r="H17" s="107"/>
      <c r="I17" s="107"/>
      <c r="J17" s="107"/>
      <c r="K17" s="154"/>
      <c r="L17" s="105" t="s">
        <v>20</v>
      </c>
      <c r="M17" s="154"/>
      <c r="N17" s="105" t="s">
        <v>9</v>
      </c>
      <c r="O17" s="107"/>
      <c r="P17" s="107"/>
      <c r="Q17" s="107"/>
      <c r="R17" s="107"/>
      <c r="S17" s="107"/>
      <c r="T17" s="154"/>
      <c r="U17" s="105" t="s">
        <v>0</v>
      </c>
      <c r="V17" s="154"/>
      <c r="W17" s="105" t="s">
        <v>25</v>
      </c>
      <c r="X17" s="154"/>
      <c r="Y17" s="105" t="s">
        <v>26</v>
      </c>
      <c r="Z17" s="154"/>
      <c r="AA17" s="105" t="s">
        <v>24</v>
      </c>
      <c r="AB17" s="107"/>
      <c r="AC17" s="107"/>
      <c r="AD17" s="154"/>
      <c r="AE17" s="105" t="s">
        <v>18</v>
      </c>
      <c r="AF17" s="107"/>
      <c r="AG17" s="107"/>
      <c r="AH17" s="107"/>
      <c r="AI17" s="154"/>
      <c r="AJ17" s="27" t="s">
        <v>60</v>
      </c>
      <c r="AK17" s="27" t="s">
        <v>64</v>
      </c>
    </row>
    <row r="18" spans="1:37" s="2" customFormat="1" ht="13.5" customHeight="1">
      <c r="A18" s="167"/>
      <c r="B18" s="127"/>
      <c r="C18" s="106"/>
      <c r="D18" s="127"/>
      <c r="E18" s="106"/>
      <c r="F18" s="127"/>
      <c r="G18" s="178" t="str">
        <f>ﾁｰﾑﾃﾞｰﾀ入力!C8</f>
        <v>ﾁｰﾑ</v>
      </c>
      <c r="H18" s="179"/>
      <c r="I18" s="15" t="s">
        <v>15</v>
      </c>
      <c r="J18" s="179" t="str">
        <f>ﾁｰﾑﾃﾞｰﾀ入力!E8</f>
        <v>個人</v>
      </c>
      <c r="K18" s="181"/>
      <c r="L18" s="106"/>
      <c r="M18" s="127"/>
      <c r="N18" s="106"/>
      <c r="O18" s="126"/>
      <c r="P18" s="126"/>
      <c r="Q18" s="126"/>
      <c r="R18" s="126"/>
      <c r="S18" s="126"/>
      <c r="T18" s="127"/>
      <c r="U18" s="106"/>
      <c r="V18" s="127"/>
      <c r="W18" s="106"/>
      <c r="X18" s="127"/>
      <c r="Y18" s="106"/>
      <c r="Z18" s="127"/>
      <c r="AA18" s="106"/>
      <c r="AB18" s="126"/>
      <c r="AC18" s="126"/>
      <c r="AD18" s="127"/>
      <c r="AE18" s="106"/>
      <c r="AF18" s="126"/>
      <c r="AG18" s="126"/>
      <c r="AH18" s="126"/>
      <c r="AI18" s="127"/>
      <c r="AJ18" s="28" t="s">
        <v>61</v>
      </c>
      <c r="AK18" s="28" t="s">
        <v>62</v>
      </c>
    </row>
    <row r="19" spans="1:37" ht="15.95" customHeight="1">
      <c r="A19" s="18">
        <v>1</v>
      </c>
      <c r="B19" s="95"/>
      <c r="C19" s="115"/>
      <c r="D19" s="117"/>
      <c r="E19" s="115"/>
      <c r="F19" s="116"/>
      <c r="G19" s="115" t="e">
        <f>VLOOKUP(B19,ﾁｰﾑﾃﾞｰﾀ入力!$B$9:$M$208,2)</f>
        <v>#N/A</v>
      </c>
      <c r="H19" s="117"/>
      <c r="I19" s="14" t="s">
        <v>15</v>
      </c>
      <c r="J19" s="117" t="e">
        <f>VLOOKUP(B19,ﾁｰﾑﾃﾞｰﾀ入力!$B$9:$M$208,4)</f>
        <v>#N/A</v>
      </c>
      <c r="K19" s="116"/>
      <c r="L19" s="115" t="e">
        <f>VLOOKUP(B19,ﾁｰﾑﾃﾞｰﾀ入力!$B$9:$M$208,5)</f>
        <v>#N/A</v>
      </c>
      <c r="M19" s="116"/>
      <c r="N19" s="115" t="e">
        <f>VLOOKUP(B19,ﾁｰﾑﾃﾞｰﾀ入力!$B$9:$M$208,6)</f>
        <v>#N/A</v>
      </c>
      <c r="O19" s="117"/>
      <c r="P19" s="117"/>
      <c r="Q19" s="117"/>
      <c r="R19" s="117"/>
      <c r="S19" s="248"/>
      <c r="T19" s="249"/>
      <c r="U19" s="121" t="e">
        <f>VLOOKUP(B19,ﾁｰﾑﾃﾞｰﾀ入力!$B$9:$M$208,8)</f>
        <v>#N/A</v>
      </c>
      <c r="V19" s="122"/>
      <c r="W19" s="121" t="e">
        <f>VLOOKUP(B19,ﾁｰﾑﾃﾞｰﾀ入力!$B$9:$M$208,9)</f>
        <v>#N/A</v>
      </c>
      <c r="X19" s="122"/>
      <c r="Y19" s="121" t="e">
        <f>VLOOKUP(B19,ﾁｰﾑﾃﾞｰﾀ入力!$B$9:$M$208,10)</f>
        <v>#N/A</v>
      </c>
      <c r="Z19" s="122"/>
      <c r="AA19" s="118" t="e">
        <f>VLOOKUP(B19,ﾁｰﾑﾃﾞｰﾀ入力!$B$9:$M$208,11)</f>
        <v>#N/A</v>
      </c>
      <c r="AB19" s="119"/>
      <c r="AC19" s="119"/>
      <c r="AD19" s="120"/>
      <c r="AE19" s="121" t="e">
        <f>VLOOKUP(B19,ﾁｰﾑﾃﾞｰﾀ入力!$B$9:$M$208,12)</f>
        <v>#N/A</v>
      </c>
      <c r="AF19" s="247"/>
      <c r="AG19" s="247"/>
      <c r="AH19" s="247"/>
      <c r="AI19" s="122"/>
      <c r="AJ19" s="59" t="e">
        <f>VLOOKUP(B19,ﾁｰﾑﾃﾞｰﾀ入力!$B$9:$O$208,13)</f>
        <v>#N/A</v>
      </c>
      <c r="AK19" s="60" t="e">
        <f>VLOOKUP(B19,ﾁｰﾑﾃﾞｰﾀ入力!$B$9:$O$208,14)</f>
        <v>#N/A</v>
      </c>
    </row>
    <row r="20" spans="1:37" ht="15.95" customHeight="1">
      <c r="A20" s="18">
        <v>2</v>
      </c>
      <c r="B20" s="95"/>
      <c r="C20" s="115"/>
      <c r="D20" s="117"/>
      <c r="E20" s="115"/>
      <c r="F20" s="116"/>
      <c r="G20" s="115" t="e">
        <f>VLOOKUP(B20,ﾁｰﾑﾃﾞｰﾀ入力!$B$9:$M$208,2)</f>
        <v>#N/A</v>
      </c>
      <c r="H20" s="117"/>
      <c r="I20" s="14" t="s">
        <v>15</v>
      </c>
      <c r="J20" s="117" t="e">
        <f>VLOOKUP(B20,ﾁｰﾑﾃﾞｰﾀ入力!$B$9:$M$208,4)</f>
        <v>#N/A</v>
      </c>
      <c r="K20" s="116"/>
      <c r="L20" s="115" t="e">
        <f>VLOOKUP(B20,ﾁｰﾑﾃﾞｰﾀ入力!$B$9:$M$208,5)</f>
        <v>#N/A</v>
      </c>
      <c r="M20" s="116"/>
      <c r="N20" s="115" t="e">
        <f>VLOOKUP(B20,ﾁｰﾑﾃﾞｰﾀ入力!$B$9:$M$208,6)</f>
        <v>#N/A</v>
      </c>
      <c r="O20" s="117"/>
      <c r="P20" s="117"/>
      <c r="Q20" s="117"/>
      <c r="R20" s="117"/>
      <c r="S20" s="248"/>
      <c r="T20" s="249"/>
      <c r="U20" s="121" t="e">
        <f>VLOOKUP(B20,ﾁｰﾑﾃﾞｰﾀ入力!$B$9:$M$208,8)</f>
        <v>#N/A</v>
      </c>
      <c r="V20" s="122"/>
      <c r="W20" s="121" t="e">
        <f>VLOOKUP(B20,ﾁｰﾑﾃﾞｰﾀ入力!$B$9:$M$208,9)</f>
        <v>#N/A</v>
      </c>
      <c r="X20" s="122"/>
      <c r="Y20" s="121" t="e">
        <f>VLOOKUP(B20,ﾁｰﾑﾃﾞｰﾀ入力!$B$9:$M$208,10)</f>
        <v>#N/A</v>
      </c>
      <c r="Z20" s="122"/>
      <c r="AA20" s="118" t="e">
        <f>VLOOKUP(B20,ﾁｰﾑﾃﾞｰﾀ入力!$B$9:$M$208,11)</f>
        <v>#N/A</v>
      </c>
      <c r="AB20" s="119"/>
      <c r="AC20" s="119"/>
      <c r="AD20" s="120"/>
      <c r="AE20" s="121" t="e">
        <f>VLOOKUP(B20,ﾁｰﾑﾃﾞｰﾀ入力!$B$9:$M$208,12)</f>
        <v>#N/A</v>
      </c>
      <c r="AF20" s="247"/>
      <c r="AG20" s="247"/>
      <c r="AH20" s="247"/>
      <c r="AI20" s="122"/>
      <c r="AJ20" s="59" t="e">
        <f>VLOOKUP(B20,ﾁｰﾑﾃﾞｰﾀ入力!$B$9:$O$208,13)</f>
        <v>#N/A</v>
      </c>
      <c r="AK20" s="60" t="e">
        <f>VLOOKUP(B20,ﾁｰﾑﾃﾞｰﾀ入力!$B$9:$O$208,14)</f>
        <v>#N/A</v>
      </c>
    </row>
    <row r="21" spans="1:37" ht="15.95" customHeight="1">
      <c r="A21" s="18">
        <v>3</v>
      </c>
      <c r="B21" s="95"/>
      <c r="C21" s="115"/>
      <c r="D21" s="117"/>
      <c r="E21" s="115"/>
      <c r="F21" s="116"/>
      <c r="G21" s="115" t="e">
        <f>VLOOKUP(B21,ﾁｰﾑﾃﾞｰﾀ入力!$B$9:$M$208,2)</f>
        <v>#N/A</v>
      </c>
      <c r="H21" s="117"/>
      <c r="I21" s="14" t="s">
        <v>15</v>
      </c>
      <c r="J21" s="117" t="e">
        <f>VLOOKUP(B21,ﾁｰﾑﾃﾞｰﾀ入力!$B$9:$M$208,4)</f>
        <v>#N/A</v>
      </c>
      <c r="K21" s="116"/>
      <c r="L21" s="115" t="e">
        <f>VLOOKUP(B21,ﾁｰﾑﾃﾞｰﾀ入力!$B$9:$M$208,5)</f>
        <v>#N/A</v>
      </c>
      <c r="M21" s="116"/>
      <c r="N21" s="115" t="e">
        <f>VLOOKUP(B21,ﾁｰﾑﾃﾞｰﾀ入力!$B$9:$M$208,6)</f>
        <v>#N/A</v>
      </c>
      <c r="O21" s="117"/>
      <c r="P21" s="117"/>
      <c r="Q21" s="117"/>
      <c r="R21" s="117"/>
      <c r="S21" s="248"/>
      <c r="T21" s="249"/>
      <c r="U21" s="121" t="e">
        <f>VLOOKUP(B21,ﾁｰﾑﾃﾞｰﾀ入力!$B$9:$M$208,8)</f>
        <v>#N/A</v>
      </c>
      <c r="V21" s="122"/>
      <c r="W21" s="121" t="e">
        <f>VLOOKUP(B21,ﾁｰﾑﾃﾞｰﾀ入力!$B$9:$M$208,9)</f>
        <v>#N/A</v>
      </c>
      <c r="X21" s="122"/>
      <c r="Y21" s="121" t="e">
        <f>VLOOKUP(B21,ﾁｰﾑﾃﾞｰﾀ入力!$B$9:$M$208,10)</f>
        <v>#N/A</v>
      </c>
      <c r="Z21" s="122"/>
      <c r="AA21" s="118" t="e">
        <f>VLOOKUP(B21,ﾁｰﾑﾃﾞｰﾀ入力!$B$9:$M$208,11)</f>
        <v>#N/A</v>
      </c>
      <c r="AB21" s="119"/>
      <c r="AC21" s="119"/>
      <c r="AD21" s="120"/>
      <c r="AE21" s="121" t="e">
        <f>VLOOKUP(B21,ﾁｰﾑﾃﾞｰﾀ入力!$B$9:$M$208,12)</f>
        <v>#N/A</v>
      </c>
      <c r="AF21" s="247"/>
      <c r="AG21" s="247"/>
      <c r="AH21" s="247"/>
      <c r="AI21" s="122"/>
      <c r="AJ21" s="59" t="e">
        <f>VLOOKUP(B21,ﾁｰﾑﾃﾞｰﾀ入力!$B$9:$O$208,13)</f>
        <v>#N/A</v>
      </c>
      <c r="AK21" s="60" t="e">
        <f>VLOOKUP(B21,ﾁｰﾑﾃﾞｰﾀ入力!$B$9:$O$208,14)</f>
        <v>#N/A</v>
      </c>
    </row>
    <row r="22" spans="1:37" ht="15.95" customHeight="1">
      <c r="A22" s="18">
        <v>4</v>
      </c>
      <c r="B22" s="95"/>
      <c r="C22" s="115"/>
      <c r="D22" s="117"/>
      <c r="E22" s="115"/>
      <c r="F22" s="116"/>
      <c r="G22" s="115" t="e">
        <f>VLOOKUP(B22,ﾁｰﾑﾃﾞｰﾀ入力!$B$9:$M$208,2)</f>
        <v>#N/A</v>
      </c>
      <c r="H22" s="117"/>
      <c r="I22" s="14" t="s">
        <v>15</v>
      </c>
      <c r="J22" s="117" t="e">
        <f>VLOOKUP(B22,ﾁｰﾑﾃﾞｰﾀ入力!$B$9:$M$208,4)</f>
        <v>#N/A</v>
      </c>
      <c r="K22" s="116"/>
      <c r="L22" s="115" t="e">
        <f>VLOOKUP(B22,ﾁｰﾑﾃﾞｰﾀ入力!$B$9:$M$208,5)</f>
        <v>#N/A</v>
      </c>
      <c r="M22" s="116"/>
      <c r="N22" s="115" t="e">
        <f>VLOOKUP(B22,ﾁｰﾑﾃﾞｰﾀ入力!$B$9:$M$208,6)</f>
        <v>#N/A</v>
      </c>
      <c r="O22" s="117"/>
      <c r="P22" s="117"/>
      <c r="Q22" s="117"/>
      <c r="R22" s="117"/>
      <c r="S22" s="248"/>
      <c r="T22" s="249"/>
      <c r="U22" s="121" t="e">
        <f>VLOOKUP(B22,ﾁｰﾑﾃﾞｰﾀ入力!$B$9:$M$208,8)</f>
        <v>#N/A</v>
      </c>
      <c r="V22" s="122"/>
      <c r="W22" s="121" t="e">
        <f>VLOOKUP(B22,ﾁｰﾑﾃﾞｰﾀ入力!$B$9:$M$208,9)</f>
        <v>#N/A</v>
      </c>
      <c r="X22" s="122"/>
      <c r="Y22" s="121" t="e">
        <f>VLOOKUP(B22,ﾁｰﾑﾃﾞｰﾀ入力!$B$9:$M$208,10)</f>
        <v>#N/A</v>
      </c>
      <c r="Z22" s="122"/>
      <c r="AA22" s="118" t="e">
        <f>VLOOKUP(B22,ﾁｰﾑﾃﾞｰﾀ入力!$B$9:$M$208,11)</f>
        <v>#N/A</v>
      </c>
      <c r="AB22" s="119"/>
      <c r="AC22" s="119"/>
      <c r="AD22" s="120"/>
      <c r="AE22" s="121" t="e">
        <f>VLOOKUP(B22,ﾁｰﾑﾃﾞｰﾀ入力!$B$9:$M$208,12)</f>
        <v>#N/A</v>
      </c>
      <c r="AF22" s="247"/>
      <c r="AG22" s="247"/>
      <c r="AH22" s="247"/>
      <c r="AI22" s="122"/>
      <c r="AJ22" s="59" t="e">
        <f>VLOOKUP(B22,ﾁｰﾑﾃﾞｰﾀ入力!$B$9:$O$208,13)</f>
        <v>#N/A</v>
      </c>
      <c r="AK22" s="60" t="e">
        <f>VLOOKUP(B22,ﾁｰﾑﾃﾞｰﾀ入力!$B$9:$O$208,14)</f>
        <v>#N/A</v>
      </c>
    </row>
    <row r="23" spans="1:37" ht="15.95" customHeight="1">
      <c r="A23" s="18">
        <v>5</v>
      </c>
      <c r="B23" s="95"/>
      <c r="C23" s="115"/>
      <c r="D23" s="117"/>
      <c r="E23" s="115"/>
      <c r="F23" s="116"/>
      <c r="G23" s="115" t="e">
        <f>VLOOKUP(B23,ﾁｰﾑﾃﾞｰﾀ入力!$B$9:$M$208,2)</f>
        <v>#N/A</v>
      </c>
      <c r="H23" s="117"/>
      <c r="I23" s="14" t="s">
        <v>15</v>
      </c>
      <c r="J23" s="117" t="e">
        <f>VLOOKUP(B23,ﾁｰﾑﾃﾞｰﾀ入力!$B$9:$M$208,4)</f>
        <v>#N/A</v>
      </c>
      <c r="K23" s="116"/>
      <c r="L23" s="115" t="e">
        <f>VLOOKUP(B23,ﾁｰﾑﾃﾞｰﾀ入力!$B$9:$M$208,5)</f>
        <v>#N/A</v>
      </c>
      <c r="M23" s="116"/>
      <c r="N23" s="115" t="e">
        <f>VLOOKUP(B23,ﾁｰﾑﾃﾞｰﾀ入力!$B$9:$M$208,6)</f>
        <v>#N/A</v>
      </c>
      <c r="O23" s="117"/>
      <c r="P23" s="117"/>
      <c r="Q23" s="117"/>
      <c r="R23" s="117"/>
      <c r="S23" s="248"/>
      <c r="T23" s="249"/>
      <c r="U23" s="121" t="e">
        <f>VLOOKUP(B23,ﾁｰﾑﾃﾞｰﾀ入力!$B$9:$M$208,8)</f>
        <v>#N/A</v>
      </c>
      <c r="V23" s="122"/>
      <c r="W23" s="121" t="e">
        <f>VLOOKUP(B23,ﾁｰﾑﾃﾞｰﾀ入力!$B$9:$M$208,9)</f>
        <v>#N/A</v>
      </c>
      <c r="X23" s="122"/>
      <c r="Y23" s="121" t="e">
        <f>VLOOKUP(B23,ﾁｰﾑﾃﾞｰﾀ入力!$B$9:$M$208,10)</f>
        <v>#N/A</v>
      </c>
      <c r="Z23" s="122"/>
      <c r="AA23" s="118" t="e">
        <f>VLOOKUP(B23,ﾁｰﾑﾃﾞｰﾀ入力!$B$9:$M$208,11)</f>
        <v>#N/A</v>
      </c>
      <c r="AB23" s="119"/>
      <c r="AC23" s="119"/>
      <c r="AD23" s="120"/>
      <c r="AE23" s="121" t="e">
        <f>VLOOKUP(B23,ﾁｰﾑﾃﾞｰﾀ入力!$B$9:$M$208,12)</f>
        <v>#N/A</v>
      </c>
      <c r="AF23" s="247"/>
      <c r="AG23" s="247"/>
      <c r="AH23" s="247"/>
      <c r="AI23" s="122"/>
      <c r="AJ23" s="59" t="e">
        <f>VLOOKUP(B23,ﾁｰﾑﾃﾞｰﾀ入力!$B$9:$O$208,13)</f>
        <v>#N/A</v>
      </c>
      <c r="AK23" s="60" t="e">
        <f>VLOOKUP(B23,ﾁｰﾑﾃﾞｰﾀ入力!$B$9:$O$208,14)</f>
        <v>#N/A</v>
      </c>
    </row>
    <row r="24" spans="1:37" ht="15.95" customHeight="1">
      <c r="A24" s="18">
        <v>6</v>
      </c>
      <c r="B24" s="95"/>
      <c r="C24" s="115"/>
      <c r="D24" s="117"/>
      <c r="E24" s="115"/>
      <c r="F24" s="116"/>
      <c r="G24" s="115" t="e">
        <f>VLOOKUP(B24,ﾁｰﾑﾃﾞｰﾀ入力!$B$9:$M$208,2)</f>
        <v>#N/A</v>
      </c>
      <c r="H24" s="117"/>
      <c r="I24" s="14" t="s">
        <v>15</v>
      </c>
      <c r="J24" s="117" t="e">
        <f>VLOOKUP(B24,ﾁｰﾑﾃﾞｰﾀ入力!$B$9:$M$208,4)</f>
        <v>#N/A</v>
      </c>
      <c r="K24" s="116"/>
      <c r="L24" s="115" t="e">
        <f>VLOOKUP(B24,ﾁｰﾑﾃﾞｰﾀ入力!$B$9:$M$208,5)</f>
        <v>#N/A</v>
      </c>
      <c r="M24" s="116"/>
      <c r="N24" s="115" t="e">
        <f>VLOOKUP(B24,ﾁｰﾑﾃﾞｰﾀ入力!$B$9:$M$208,6)</f>
        <v>#N/A</v>
      </c>
      <c r="O24" s="117"/>
      <c r="P24" s="117"/>
      <c r="Q24" s="117"/>
      <c r="R24" s="117"/>
      <c r="S24" s="248"/>
      <c r="T24" s="249"/>
      <c r="U24" s="121" t="e">
        <f>VLOOKUP(B24,ﾁｰﾑﾃﾞｰﾀ入力!$B$9:$M$208,8)</f>
        <v>#N/A</v>
      </c>
      <c r="V24" s="122"/>
      <c r="W24" s="121" t="e">
        <f>VLOOKUP(B24,ﾁｰﾑﾃﾞｰﾀ入力!$B$9:$M$208,9)</f>
        <v>#N/A</v>
      </c>
      <c r="X24" s="122"/>
      <c r="Y24" s="121" t="e">
        <f>VLOOKUP(B24,ﾁｰﾑﾃﾞｰﾀ入力!$B$9:$M$208,10)</f>
        <v>#N/A</v>
      </c>
      <c r="Z24" s="122"/>
      <c r="AA24" s="118" t="e">
        <f>VLOOKUP(B24,ﾁｰﾑﾃﾞｰﾀ入力!$B$9:$M$208,11)</f>
        <v>#N/A</v>
      </c>
      <c r="AB24" s="119"/>
      <c r="AC24" s="119"/>
      <c r="AD24" s="120"/>
      <c r="AE24" s="121" t="e">
        <f>VLOOKUP(B24,ﾁｰﾑﾃﾞｰﾀ入力!$B$9:$M$208,12)</f>
        <v>#N/A</v>
      </c>
      <c r="AF24" s="247"/>
      <c r="AG24" s="247"/>
      <c r="AH24" s="247"/>
      <c r="AI24" s="122"/>
      <c r="AJ24" s="59" t="e">
        <f>VLOOKUP(B24,ﾁｰﾑﾃﾞｰﾀ入力!$B$9:$O$208,13)</f>
        <v>#N/A</v>
      </c>
      <c r="AK24" s="60" t="e">
        <f>VLOOKUP(B24,ﾁｰﾑﾃﾞｰﾀ入力!$B$9:$O$208,14)</f>
        <v>#N/A</v>
      </c>
    </row>
    <row r="25" spans="1:37" ht="15.95" customHeight="1">
      <c r="A25" s="18">
        <v>7</v>
      </c>
      <c r="B25" s="95"/>
      <c r="C25" s="115"/>
      <c r="D25" s="117"/>
      <c r="E25" s="115"/>
      <c r="F25" s="116"/>
      <c r="G25" s="115" t="e">
        <f>VLOOKUP(B25,ﾁｰﾑﾃﾞｰﾀ入力!$B$9:$M$208,2)</f>
        <v>#N/A</v>
      </c>
      <c r="H25" s="117"/>
      <c r="I25" s="14" t="s">
        <v>15</v>
      </c>
      <c r="J25" s="117" t="e">
        <f>VLOOKUP(B25,ﾁｰﾑﾃﾞｰﾀ入力!$B$9:$M$208,4)</f>
        <v>#N/A</v>
      </c>
      <c r="K25" s="116"/>
      <c r="L25" s="115" t="e">
        <f>VLOOKUP(B25,ﾁｰﾑﾃﾞｰﾀ入力!$B$9:$M$208,5)</f>
        <v>#N/A</v>
      </c>
      <c r="M25" s="116"/>
      <c r="N25" s="115" t="e">
        <f>VLOOKUP(B25,ﾁｰﾑﾃﾞｰﾀ入力!$B$9:$M$208,6)</f>
        <v>#N/A</v>
      </c>
      <c r="O25" s="117"/>
      <c r="P25" s="117"/>
      <c r="Q25" s="117"/>
      <c r="R25" s="117"/>
      <c r="S25" s="248"/>
      <c r="T25" s="249"/>
      <c r="U25" s="121" t="e">
        <f>VLOOKUP(B25,ﾁｰﾑﾃﾞｰﾀ入力!$B$9:$M$208,8)</f>
        <v>#N/A</v>
      </c>
      <c r="V25" s="122"/>
      <c r="W25" s="121" t="e">
        <f>VLOOKUP(B25,ﾁｰﾑﾃﾞｰﾀ入力!$B$9:$M$208,9)</f>
        <v>#N/A</v>
      </c>
      <c r="X25" s="122"/>
      <c r="Y25" s="121" t="e">
        <f>VLOOKUP(B25,ﾁｰﾑﾃﾞｰﾀ入力!$B$9:$M$208,10)</f>
        <v>#N/A</v>
      </c>
      <c r="Z25" s="122"/>
      <c r="AA25" s="118" t="e">
        <f>VLOOKUP(B25,ﾁｰﾑﾃﾞｰﾀ入力!$B$9:$M$208,11)</f>
        <v>#N/A</v>
      </c>
      <c r="AB25" s="119"/>
      <c r="AC25" s="119"/>
      <c r="AD25" s="120"/>
      <c r="AE25" s="121" t="e">
        <f>VLOOKUP(B25,ﾁｰﾑﾃﾞｰﾀ入力!$B$9:$M$208,12)</f>
        <v>#N/A</v>
      </c>
      <c r="AF25" s="247"/>
      <c r="AG25" s="247"/>
      <c r="AH25" s="247"/>
      <c r="AI25" s="122"/>
      <c r="AJ25" s="59" t="e">
        <f>VLOOKUP(B25,ﾁｰﾑﾃﾞｰﾀ入力!$B$9:$O$208,13)</f>
        <v>#N/A</v>
      </c>
      <c r="AK25" s="60" t="e">
        <f>VLOOKUP(B25,ﾁｰﾑﾃﾞｰﾀ入力!$B$9:$O$208,14)</f>
        <v>#N/A</v>
      </c>
    </row>
    <row r="26" spans="1:37" ht="15.95" customHeight="1">
      <c r="A26" s="18">
        <v>8</v>
      </c>
      <c r="B26" s="95"/>
      <c r="C26" s="115"/>
      <c r="D26" s="117"/>
      <c r="E26" s="115"/>
      <c r="F26" s="116"/>
      <c r="G26" s="115" t="e">
        <f>VLOOKUP(B26,ﾁｰﾑﾃﾞｰﾀ入力!$B$9:$M$208,2)</f>
        <v>#N/A</v>
      </c>
      <c r="H26" s="117"/>
      <c r="I26" s="14" t="s">
        <v>15</v>
      </c>
      <c r="J26" s="117" t="e">
        <f>VLOOKUP(B26,ﾁｰﾑﾃﾞｰﾀ入力!$B$9:$M$208,4)</f>
        <v>#N/A</v>
      </c>
      <c r="K26" s="116"/>
      <c r="L26" s="115" t="e">
        <f>VLOOKUP(B26,ﾁｰﾑﾃﾞｰﾀ入力!$B$9:$M$208,5)</f>
        <v>#N/A</v>
      </c>
      <c r="M26" s="116"/>
      <c r="N26" s="115" t="e">
        <f>VLOOKUP(B26,ﾁｰﾑﾃﾞｰﾀ入力!$B$9:$M$208,6)</f>
        <v>#N/A</v>
      </c>
      <c r="O26" s="117"/>
      <c r="P26" s="117"/>
      <c r="Q26" s="117"/>
      <c r="R26" s="117"/>
      <c r="S26" s="248"/>
      <c r="T26" s="249"/>
      <c r="U26" s="121" t="e">
        <f>VLOOKUP(B26,ﾁｰﾑﾃﾞｰﾀ入力!$B$9:$M$208,8)</f>
        <v>#N/A</v>
      </c>
      <c r="V26" s="122"/>
      <c r="W26" s="121" t="e">
        <f>VLOOKUP(B26,ﾁｰﾑﾃﾞｰﾀ入力!$B$9:$M$208,9)</f>
        <v>#N/A</v>
      </c>
      <c r="X26" s="122"/>
      <c r="Y26" s="121" t="e">
        <f>VLOOKUP(B26,ﾁｰﾑﾃﾞｰﾀ入力!$B$9:$M$208,10)</f>
        <v>#N/A</v>
      </c>
      <c r="Z26" s="122"/>
      <c r="AA26" s="118" t="e">
        <f>VLOOKUP(B26,ﾁｰﾑﾃﾞｰﾀ入力!$B$9:$M$208,11)</f>
        <v>#N/A</v>
      </c>
      <c r="AB26" s="119"/>
      <c r="AC26" s="119"/>
      <c r="AD26" s="120"/>
      <c r="AE26" s="121" t="e">
        <f>VLOOKUP(B26,ﾁｰﾑﾃﾞｰﾀ入力!$B$9:$M$208,12)</f>
        <v>#N/A</v>
      </c>
      <c r="AF26" s="247"/>
      <c r="AG26" s="247"/>
      <c r="AH26" s="247"/>
      <c r="AI26" s="122"/>
      <c r="AJ26" s="59" t="e">
        <f>VLOOKUP(B26,ﾁｰﾑﾃﾞｰﾀ入力!$B$9:$O$208,13)</f>
        <v>#N/A</v>
      </c>
      <c r="AK26" s="60" t="e">
        <f>VLOOKUP(B26,ﾁｰﾑﾃﾞｰﾀ入力!$B$9:$O$208,14)</f>
        <v>#N/A</v>
      </c>
    </row>
    <row r="27" spans="1:37" ht="15.95" customHeight="1">
      <c r="A27" s="18">
        <v>9</v>
      </c>
      <c r="B27" s="95"/>
      <c r="C27" s="115"/>
      <c r="D27" s="117"/>
      <c r="E27" s="115"/>
      <c r="F27" s="116"/>
      <c r="G27" s="115" t="e">
        <f>VLOOKUP(B27,ﾁｰﾑﾃﾞｰﾀ入力!$B$9:$M$208,2)</f>
        <v>#N/A</v>
      </c>
      <c r="H27" s="117"/>
      <c r="I27" s="14" t="s">
        <v>15</v>
      </c>
      <c r="J27" s="117" t="e">
        <f>VLOOKUP(B27,ﾁｰﾑﾃﾞｰﾀ入力!$B$9:$M$208,4)</f>
        <v>#N/A</v>
      </c>
      <c r="K27" s="116"/>
      <c r="L27" s="115" t="e">
        <f>VLOOKUP(B27,ﾁｰﾑﾃﾞｰﾀ入力!$B$9:$M$208,5)</f>
        <v>#N/A</v>
      </c>
      <c r="M27" s="116"/>
      <c r="N27" s="115" t="e">
        <f>VLOOKUP(B27,ﾁｰﾑﾃﾞｰﾀ入力!$B$9:$M$208,6)</f>
        <v>#N/A</v>
      </c>
      <c r="O27" s="117"/>
      <c r="P27" s="117"/>
      <c r="Q27" s="117"/>
      <c r="R27" s="117"/>
      <c r="S27" s="248"/>
      <c r="T27" s="249"/>
      <c r="U27" s="121" t="e">
        <f>VLOOKUP(B27,ﾁｰﾑﾃﾞｰﾀ入力!$B$9:$M$208,8)</f>
        <v>#N/A</v>
      </c>
      <c r="V27" s="122"/>
      <c r="W27" s="121" t="e">
        <f>VLOOKUP(B27,ﾁｰﾑﾃﾞｰﾀ入力!$B$9:$M$208,9)</f>
        <v>#N/A</v>
      </c>
      <c r="X27" s="122"/>
      <c r="Y27" s="121" t="e">
        <f>VLOOKUP(B27,ﾁｰﾑﾃﾞｰﾀ入力!$B$9:$M$208,10)</f>
        <v>#N/A</v>
      </c>
      <c r="Z27" s="122"/>
      <c r="AA27" s="118" t="e">
        <f>VLOOKUP(B27,ﾁｰﾑﾃﾞｰﾀ入力!$B$9:$M$208,11)</f>
        <v>#N/A</v>
      </c>
      <c r="AB27" s="119"/>
      <c r="AC27" s="119"/>
      <c r="AD27" s="120"/>
      <c r="AE27" s="121" t="e">
        <f>VLOOKUP(B27,ﾁｰﾑﾃﾞｰﾀ入力!$B$9:$M$208,12)</f>
        <v>#N/A</v>
      </c>
      <c r="AF27" s="247"/>
      <c r="AG27" s="247"/>
      <c r="AH27" s="247"/>
      <c r="AI27" s="122"/>
      <c r="AJ27" s="59" t="e">
        <f>VLOOKUP(B27,ﾁｰﾑﾃﾞｰﾀ入力!$B$9:$O$208,13)</f>
        <v>#N/A</v>
      </c>
      <c r="AK27" s="60" t="e">
        <f>VLOOKUP(B27,ﾁｰﾑﾃﾞｰﾀ入力!$B$9:$O$208,14)</f>
        <v>#N/A</v>
      </c>
    </row>
    <row r="28" spans="1:37" ht="15.95" customHeight="1">
      <c r="A28" s="18">
        <v>10</v>
      </c>
      <c r="B28" s="95"/>
      <c r="C28" s="115"/>
      <c r="D28" s="117"/>
      <c r="E28" s="115"/>
      <c r="F28" s="116"/>
      <c r="G28" s="115" t="e">
        <f>VLOOKUP(B28,ﾁｰﾑﾃﾞｰﾀ入力!$B$9:$M$208,2)</f>
        <v>#N/A</v>
      </c>
      <c r="H28" s="117"/>
      <c r="I28" s="14" t="s">
        <v>15</v>
      </c>
      <c r="J28" s="117" t="e">
        <f>VLOOKUP(B28,ﾁｰﾑﾃﾞｰﾀ入力!$B$9:$M$208,4)</f>
        <v>#N/A</v>
      </c>
      <c r="K28" s="116"/>
      <c r="L28" s="115" t="e">
        <f>VLOOKUP(B28,ﾁｰﾑﾃﾞｰﾀ入力!$B$9:$M$208,5)</f>
        <v>#N/A</v>
      </c>
      <c r="M28" s="116"/>
      <c r="N28" s="115" t="e">
        <f>VLOOKUP(B28,ﾁｰﾑﾃﾞｰﾀ入力!$B$9:$M$208,6)</f>
        <v>#N/A</v>
      </c>
      <c r="O28" s="117"/>
      <c r="P28" s="117"/>
      <c r="Q28" s="117"/>
      <c r="R28" s="117"/>
      <c r="S28" s="248"/>
      <c r="T28" s="249"/>
      <c r="U28" s="121" t="e">
        <f>VLOOKUP(B28,ﾁｰﾑﾃﾞｰﾀ入力!$B$9:$M$208,8)</f>
        <v>#N/A</v>
      </c>
      <c r="V28" s="122"/>
      <c r="W28" s="121" t="e">
        <f>VLOOKUP(B28,ﾁｰﾑﾃﾞｰﾀ入力!$B$9:$M$208,9)</f>
        <v>#N/A</v>
      </c>
      <c r="X28" s="122"/>
      <c r="Y28" s="121" t="e">
        <f>VLOOKUP(B28,ﾁｰﾑﾃﾞｰﾀ入力!$B$9:$M$208,10)</f>
        <v>#N/A</v>
      </c>
      <c r="Z28" s="122"/>
      <c r="AA28" s="118" t="e">
        <f>VLOOKUP(B28,ﾁｰﾑﾃﾞｰﾀ入力!$B$9:$M$208,11)</f>
        <v>#N/A</v>
      </c>
      <c r="AB28" s="119"/>
      <c r="AC28" s="119"/>
      <c r="AD28" s="120"/>
      <c r="AE28" s="121" t="e">
        <f>VLOOKUP(B28,ﾁｰﾑﾃﾞｰﾀ入力!$B$9:$M$208,12)</f>
        <v>#N/A</v>
      </c>
      <c r="AF28" s="247"/>
      <c r="AG28" s="247"/>
      <c r="AH28" s="247"/>
      <c r="AI28" s="122"/>
      <c r="AJ28" s="59" t="e">
        <f>VLOOKUP(B28,ﾁｰﾑﾃﾞｰﾀ入力!$B$9:$O$208,13)</f>
        <v>#N/A</v>
      </c>
      <c r="AK28" s="60" t="e">
        <f>VLOOKUP(B28,ﾁｰﾑﾃﾞｰﾀ入力!$B$9:$O$208,14)</f>
        <v>#N/A</v>
      </c>
    </row>
    <row r="29" spans="1:37" ht="15.95" customHeight="1">
      <c r="A29" s="18">
        <v>11</v>
      </c>
      <c r="B29" s="95"/>
      <c r="C29" s="115"/>
      <c r="D29" s="117"/>
      <c r="E29" s="115"/>
      <c r="F29" s="116"/>
      <c r="G29" s="115" t="e">
        <f>VLOOKUP(B29,ﾁｰﾑﾃﾞｰﾀ入力!$B$9:$M$208,2)</f>
        <v>#N/A</v>
      </c>
      <c r="H29" s="117"/>
      <c r="I29" s="14" t="s">
        <v>15</v>
      </c>
      <c r="J29" s="117" t="e">
        <f>VLOOKUP(B29,ﾁｰﾑﾃﾞｰﾀ入力!$B$9:$M$208,4)</f>
        <v>#N/A</v>
      </c>
      <c r="K29" s="116"/>
      <c r="L29" s="115" t="e">
        <f>VLOOKUP(B29,ﾁｰﾑﾃﾞｰﾀ入力!$B$9:$M$208,5)</f>
        <v>#N/A</v>
      </c>
      <c r="M29" s="116"/>
      <c r="N29" s="115" t="e">
        <f>VLOOKUP(B29,ﾁｰﾑﾃﾞｰﾀ入力!$B$9:$M$208,6)</f>
        <v>#N/A</v>
      </c>
      <c r="O29" s="117"/>
      <c r="P29" s="117"/>
      <c r="Q29" s="117"/>
      <c r="R29" s="117"/>
      <c r="S29" s="248"/>
      <c r="T29" s="249"/>
      <c r="U29" s="121" t="e">
        <f>VLOOKUP(B29,ﾁｰﾑﾃﾞｰﾀ入力!$B$9:$M$208,8)</f>
        <v>#N/A</v>
      </c>
      <c r="V29" s="122"/>
      <c r="W29" s="121" t="e">
        <f>VLOOKUP(B29,ﾁｰﾑﾃﾞｰﾀ入力!$B$9:$M$208,9)</f>
        <v>#N/A</v>
      </c>
      <c r="X29" s="122"/>
      <c r="Y29" s="121" t="e">
        <f>VLOOKUP(B29,ﾁｰﾑﾃﾞｰﾀ入力!$B$9:$M$208,10)</f>
        <v>#N/A</v>
      </c>
      <c r="Z29" s="122"/>
      <c r="AA29" s="118" t="e">
        <f>VLOOKUP(B29,ﾁｰﾑﾃﾞｰﾀ入力!$B$9:$M$208,11)</f>
        <v>#N/A</v>
      </c>
      <c r="AB29" s="119"/>
      <c r="AC29" s="119"/>
      <c r="AD29" s="120"/>
      <c r="AE29" s="121" t="e">
        <f>VLOOKUP(B29,ﾁｰﾑﾃﾞｰﾀ入力!$B$9:$M$208,12)</f>
        <v>#N/A</v>
      </c>
      <c r="AF29" s="247"/>
      <c r="AG29" s="247"/>
      <c r="AH29" s="247"/>
      <c r="AI29" s="122"/>
      <c r="AJ29" s="59" t="e">
        <f>VLOOKUP(B29,ﾁｰﾑﾃﾞｰﾀ入力!$B$9:$O$208,13)</f>
        <v>#N/A</v>
      </c>
      <c r="AK29" s="60" t="e">
        <f>VLOOKUP(B29,ﾁｰﾑﾃﾞｰﾀ入力!$B$9:$O$208,14)</f>
        <v>#N/A</v>
      </c>
    </row>
    <row r="30" spans="1:37" ht="15.95" customHeight="1">
      <c r="A30" s="18">
        <v>12</v>
      </c>
      <c r="B30" s="95"/>
      <c r="C30" s="115"/>
      <c r="D30" s="117"/>
      <c r="E30" s="115"/>
      <c r="F30" s="116"/>
      <c r="G30" s="115" t="e">
        <f>VLOOKUP(B30,ﾁｰﾑﾃﾞｰﾀ入力!$B$9:$M$208,2)</f>
        <v>#N/A</v>
      </c>
      <c r="H30" s="117"/>
      <c r="I30" s="14" t="s">
        <v>15</v>
      </c>
      <c r="J30" s="117" t="e">
        <f>VLOOKUP(B30,ﾁｰﾑﾃﾞｰﾀ入力!$B$9:$M$208,4)</f>
        <v>#N/A</v>
      </c>
      <c r="K30" s="116"/>
      <c r="L30" s="115" t="e">
        <f>VLOOKUP(B30,ﾁｰﾑﾃﾞｰﾀ入力!$B$9:$M$208,5)</f>
        <v>#N/A</v>
      </c>
      <c r="M30" s="116"/>
      <c r="N30" s="115" t="e">
        <f>VLOOKUP(B30,ﾁｰﾑﾃﾞｰﾀ入力!$B$9:$M$208,6)</f>
        <v>#N/A</v>
      </c>
      <c r="O30" s="117"/>
      <c r="P30" s="117"/>
      <c r="Q30" s="117"/>
      <c r="R30" s="117"/>
      <c r="S30" s="248"/>
      <c r="T30" s="249"/>
      <c r="U30" s="121" t="e">
        <f>VLOOKUP(B30,ﾁｰﾑﾃﾞｰﾀ入力!$B$9:$M$208,8)</f>
        <v>#N/A</v>
      </c>
      <c r="V30" s="122"/>
      <c r="W30" s="121" t="e">
        <f>VLOOKUP(B30,ﾁｰﾑﾃﾞｰﾀ入力!$B$9:$M$208,9)</f>
        <v>#N/A</v>
      </c>
      <c r="X30" s="122"/>
      <c r="Y30" s="121" t="e">
        <f>VLOOKUP(B30,ﾁｰﾑﾃﾞｰﾀ入力!$B$9:$M$208,10)</f>
        <v>#N/A</v>
      </c>
      <c r="Z30" s="122"/>
      <c r="AA30" s="118" t="e">
        <f>VLOOKUP(B30,ﾁｰﾑﾃﾞｰﾀ入力!$B$9:$M$208,11)</f>
        <v>#N/A</v>
      </c>
      <c r="AB30" s="119"/>
      <c r="AC30" s="119"/>
      <c r="AD30" s="120"/>
      <c r="AE30" s="121" t="e">
        <f>VLOOKUP(B30,ﾁｰﾑﾃﾞｰﾀ入力!$B$9:$M$208,12)</f>
        <v>#N/A</v>
      </c>
      <c r="AF30" s="247"/>
      <c r="AG30" s="247"/>
      <c r="AH30" s="247"/>
      <c r="AI30" s="122"/>
      <c r="AJ30" s="59" t="e">
        <f>VLOOKUP(B30,ﾁｰﾑﾃﾞｰﾀ入力!$B$9:$O$208,13)</f>
        <v>#N/A</v>
      </c>
      <c r="AK30" s="60" t="e">
        <f>VLOOKUP(B30,ﾁｰﾑﾃﾞｰﾀ入力!$B$9:$O$208,14)</f>
        <v>#N/A</v>
      </c>
    </row>
    <row r="31" spans="1:37" ht="15.95" customHeight="1">
      <c r="A31" s="18">
        <v>13</v>
      </c>
      <c r="B31" s="95"/>
      <c r="C31" s="115"/>
      <c r="D31" s="117"/>
      <c r="E31" s="115"/>
      <c r="F31" s="116"/>
      <c r="G31" s="115" t="e">
        <f>VLOOKUP(B31,ﾁｰﾑﾃﾞｰﾀ入力!$B$9:$M$208,2)</f>
        <v>#N/A</v>
      </c>
      <c r="H31" s="117"/>
      <c r="I31" s="14" t="s">
        <v>15</v>
      </c>
      <c r="J31" s="117" t="e">
        <f>VLOOKUP(B31,ﾁｰﾑﾃﾞｰﾀ入力!$B$9:$M$208,4)</f>
        <v>#N/A</v>
      </c>
      <c r="K31" s="116"/>
      <c r="L31" s="115" t="e">
        <f>VLOOKUP(B31,ﾁｰﾑﾃﾞｰﾀ入力!$B$9:$M$208,5)</f>
        <v>#N/A</v>
      </c>
      <c r="M31" s="116"/>
      <c r="N31" s="115" t="e">
        <f>VLOOKUP(B31,ﾁｰﾑﾃﾞｰﾀ入力!$B$9:$M$208,6)</f>
        <v>#N/A</v>
      </c>
      <c r="O31" s="117"/>
      <c r="P31" s="117"/>
      <c r="Q31" s="117"/>
      <c r="R31" s="117"/>
      <c r="S31" s="248"/>
      <c r="T31" s="249"/>
      <c r="U31" s="121" t="e">
        <f>VLOOKUP(B31,ﾁｰﾑﾃﾞｰﾀ入力!$B$9:$M$208,8)</f>
        <v>#N/A</v>
      </c>
      <c r="V31" s="122"/>
      <c r="W31" s="121" t="e">
        <f>VLOOKUP(B31,ﾁｰﾑﾃﾞｰﾀ入力!$B$9:$M$208,9)</f>
        <v>#N/A</v>
      </c>
      <c r="X31" s="122"/>
      <c r="Y31" s="121" t="e">
        <f>VLOOKUP(B31,ﾁｰﾑﾃﾞｰﾀ入力!$B$9:$M$208,10)</f>
        <v>#N/A</v>
      </c>
      <c r="Z31" s="122"/>
      <c r="AA31" s="118" t="e">
        <f>VLOOKUP(B31,ﾁｰﾑﾃﾞｰﾀ入力!$B$9:$M$208,11)</f>
        <v>#N/A</v>
      </c>
      <c r="AB31" s="119"/>
      <c r="AC31" s="119"/>
      <c r="AD31" s="120"/>
      <c r="AE31" s="121" t="e">
        <f>VLOOKUP(B31,ﾁｰﾑﾃﾞｰﾀ入力!$B$9:$M$208,12)</f>
        <v>#N/A</v>
      </c>
      <c r="AF31" s="247"/>
      <c r="AG31" s="247"/>
      <c r="AH31" s="247"/>
      <c r="AI31" s="122"/>
      <c r="AJ31" s="59" t="e">
        <f>VLOOKUP(B31,ﾁｰﾑﾃﾞｰﾀ入力!$B$9:$O$208,13)</f>
        <v>#N/A</v>
      </c>
      <c r="AK31" s="60" t="e">
        <f>VLOOKUP(B31,ﾁｰﾑﾃﾞｰﾀ入力!$B$9:$O$208,14)</f>
        <v>#N/A</v>
      </c>
    </row>
    <row r="32" spans="1:37" ht="15.95" customHeight="1">
      <c r="A32" s="18">
        <v>14</v>
      </c>
      <c r="B32" s="95"/>
      <c r="C32" s="115"/>
      <c r="D32" s="117"/>
      <c r="E32" s="115"/>
      <c r="F32" s="116"/>
      <c r="G32" s="115" t="e">
        <f>VLOOKUP(B32,ﾁｰﾑﾃﾞｰﾀ入力!$B$9:$M$208,2)</f>
        <v>#N/A</v>
      </c>
      <c r="H32" s="117"/>
      <c r="I32" s="14" t="s">
        <v>15</v>
      </c>
      <c r="J32" s="117" t="e">
        <f>VLOOKUP(B32,ﾁｰﾑﾃﾞｰﾀ入力!$B$9:$M$208,4)</f>
        <v>#N/A</v>
      </c>
      <c r="K32" s="116"/>
      <c r="L32" s="115" t="e">
        <f>VLOOKUP(B32,ﾁｰﾑﾃﾞｰﾀ入力!$B$9:$M$208,5)</f>
        <v>#N/A</v>
      </c>
      <c r="M32" s="116"/>
      <c r="N32" s="115" t="e">
        <f>VLOOKUP(B32,ﾁｰﾑﾃﾞｰﾀ入力!$B$9:$M$208,6)</f>
        <v>#N/A</v>
      </c>
      <c r="O32" s="117"/>
      <c r="P32" s="117"/>
      <c r="Q32" s="117"/>
      <c r="R32" s="117"/>
      <c r="S32" s="248"/>
      <c r="T32" s="249"/>
      <c r="U32" s="121" t="e">
        <f>VLOOKUP(B32,ﾁｰﾑﾃﾞｰﾀ入力!$B$9:$M$208,8)</f>
        <v>#N/A</v>
      </c>
      <c r="V32" s="122"/>
      <c r="W32" s="121" t="e">
        <f>VLOOKUP(B32,ﾁｰﾑﾃﾞｰﾀ入力!$B$9:$M$208,9)</f>
        <v>#N/A</v>
      </c>
      <c r="X32" s="122"/>
      <c r="Y32" s="121" t="e">
        <f>VLOOKUP(B32,ﾁｰﾑﾃﾞｰﾀ入力!$B$9:$M$208,10)</f>
        <v>#N/A</v>
      </c>
      <c r="Z32" s="122"/>
      <c r="AA32" s="118" t="e">
        <f>VLOOKUP(B32,ﾁｰﾑﾃﾞｰﾀ入力!$B$9:$M$208,11)</f>
        <v>#N/A</v>
      </c>
      <c r="AB32" s="119"/>
      <c r="AC32" s="119"/>
      <c r="AD32" s="120"/>
      <c r="AE32" s="121" t="e">
        <f>VLOOKUP(B32,ﾁｰﾑﾃﾞｰﾀ入力!$B$9:$M$208,12)</f>
        <v>#N/A</v>
      </c>
      <c r="AF32" s="247"/>
      <c r="AG32" s="247"/>
      <c r="AH32" s="247"/>
      <c r="AI32" s="122"/>
      <c r="AJ32" s="59" t="e">
        <f>VLOOKUP(B32,ﾁｰﾑﾃﾞｰﾀ入力!$B$9:$O$208,13)</f>
        <v>#N/A</v>
      </c>
      <c r="AK32" s="60" t="e">
        <f>VLOOKUP(B32,ﾁｰﾑﾃﾞｰﾀ入力!$B$9:$O$208,14)</f>
        <v>#N/A</v>
      </c>
    </row>
    <row r="33" spans="1:37" ht="15.95" customHeight="1">
      <c r="A33" s="19">
        <v>15</v>
      </c>
      <c r="B33" s="97"/>
      <c r="C33" s="106"/>
      <c r="D33" s="126"/>
      <c r="E33" s="106"/>
      <c r="F33" s="127"/>
      <c r="G33" s="106" t="e">
        <f>VLOOKUP(B33,ﾁｰﾑﾃﾞｰﾀ入力!$B$9:$M$208,2)</f>
        <v>#N/A</v>
      </c>
      <c r="H33" s="126"/>
      <c r="I33" s="15" t="s">
        <v>15</v>
      </c>
      <c r="J33" s="126" t="e">
        <f>VLOOKUP(B33,ﾁｰﾑﾃﾞｰﾀ入力!$B$9:$M$208,4)</f>
        <v>#N/A</v>
      </c>
      <c r="K33" s="127"/>
      <c r="L33" s="106" t="e">
        <f>VLOOKUP(B33,ﾁｰﾑﾃﾞｰﾀ入力!$B$9:$M$208,5)</f>
        <v>#N/A</v>
      </c>
      <c r="M33" s="127"/>
      <c r="N33" s="106" t="e">
        <f>VLOOKUP(B33,ﾁｰﾑﾃﾞｰﾀ入力!$B$9:$M$208,6)</f>
        <v>#N/A</v>
      </c>
      <c r="O33" s="126"/>
      <c r="P33" s="126"/>
      <c r="Q33" s="126"/>
      <c r="R33" s="126"/>
      <c r="S33" s="126"/>
      <c r="T33" s="127"/>
      <c r="U33" s="131" t="e">
        <f>VLOOKUP(B33,ﾁｰﾑﾃﾞｰﾀ入力!$B$9:$M$208,8)</f>
        <v>#N/A</v>
      </c>
      <c r="V33" s="132"/>
      <c r="W33" s="131" t="e">
        <f>VLOOKUP(B33,ﾁｰﾑﾃﾞｰﾀ入力!$B$9:$M$208,9)</f>
        <v>#N/A</v>
      </c>
      <c r="X33" s="132"/>
      <c r="Y33" s="131" t="e">
        <f>VLOOKUP(B33,ﾁｰﾑﾃﾞｰﾀ入力!$B$9:$M$208,10)</f>
        <v>#N/A</v>
      </c>
      <c r="Z33" s="132"/>
      <c r="AA33" s="185" t="e">
        <f>VLOOKUP(B33,ﾁｰﾑﾃﾞｰﾀ入力!$B$9:$M$208,11)</f>
        <v>#N/A</v>
      </c>
      <c r="AB33" s="186"/>
      <c r="AC33" s="186"/>
      <c r="AD33" s="187"/>
      <c r="AE33" s="131" t="e">
        <f>VLOOKUP(B33,ﾁｰﾑﾃﾞｰﾀ入力!$B$9:$M$208,12)</f>
        <v>#N/A</v>
      </c>
      <c r="AF33" s="250"/>
      <c r="AG33" s="250"/>
      <c r="AH33" s="250"/>
      <c r="AI33" s="132"/>
      <c r="AJ33" s="59" t="e">
        <f>VLOOKUP(B33,ﾁｰﾑﾃﾞｰﾀ入力!$B$9:$O$208,13)</f>
        <v>#N/A</v>
      </c>
      <c r="AK33" s="60" t="e">
        <f>VLOOKUP(B33,ﾁｰﾑﾃﾞｰﾀ入力!$B$9:$O$208,14)</f>
        <v>#N/A</v>
      </c>
    </row>
    <row r="34" spans="1:37" ht="15.95" customHeight="1">
      <c r="A34" s="18">
        <v>16</v>
      </c>
      <c r="B34" s="95"/>
      <c r="C34" s="115"/>
      <c r="D34" s="117"/>
      <c r="E34" s="115"/>
      <c r="F34" s="116"/>
      <c r="G34" s="115" t="e">
        <f>VLOOKUP(B34,ﾁｰﾑﾃﾞｰﾀ入力!$B$9:$M$208,2)</f>
        <v>#N/A</v>
      </c>
      <c r="H34" s="117"/>
      <c r="I34" s="14" t="s">
        <v>15</v>
      </c>
      <c r="J34" s="117" t="e">
        <f>VLOOKUP(B34,ﾁｰﾑﾃﾞｰﾀ入力!$B$9:$M$208,4)</f>
        <v>#N/A</v>
      </c>
      <c r="K34" s="116"/>
      <c r="L34" s="115" t="e">
        <f>VLOOKUP(B34,ﾁｰﾑﾃﾞｰﾀ入力!$B$9:$M$208,5)</f>
        <v>#N/A</v>
      </c>
      <c r="M34" s="116"/>
      <c r="N34" s="115" t="e">
        <f>VLOOKUP(B34,ﾁｰﾑﾃﾞｰﾀ入力!$B$9:$M$208,6)</f>
        <v>#N/A</v>
      </c>
      <c r="O34" s="117"/>
      <c r="P34" s="117"/>
      <c r="Q34" s="117"/>
      <c r="R34" s="117"/>
      <c r="S34" s="117"/>
      <c r="T34" s="116"/>
      <c r="U34" s="121" t="e">
        <f>VLOOKUP(B34,ﾁｰﾑﾃﾞｰﾀ入力!$B$9:$M$208,8)</f>
        <v>#N/A</v>
      </c>
      <c r="V34" s="122"/>
      <c r="W34" s="121" t="e">
        <f>VLOOKUP(B34,ﾁｰﾑﾃﾞｰﾀ入力!$B$9:$M$208,9)</f>
        <v>#N/A</v>
      </c>
      <c r="X34" s="122"/>
      <c r="Y34" s="121" t="e">
        <f>VLOOKUP(B34,ﾁｰﾑﾃﾞｰﾀ入力!$B$9:$M$208,10)</f>
        <v>#N/A</v>
      </c>
      <c r="Z34" s="122"/>
      <c r="AA34" s="118" t="e">
        <f>VLOOKUP(B34,ﾁｰﾑﾃﾞｰﾀ入力!$B$9:$M$208,11)</f>
        <v>#N/A</v>
      </c>
      <c r="AB34" s="119"/>
      <c r="AC34" s="119"/>
      <c r="AD34" s="120"/>
      <c r="AE34" s="121" t="e">
        <f>VLOOKUP(B34,ﾁｰﾑﾃﾞｰﾀ入力!$B$9:$M$208,12)</f>
        <v>#N/A</v>
      </c>
      <c r="AF34" s="247"/>
      <c r="AG34" s="247"/>
      <c r="AH34" s="247"/>
      <c r="AI34" s="122"/>
      <c r="AJ34" s="59" t="e">
        <f>VLOOKUP(B34,ﾁｰﾑﾃﾞｰﾀ入力!$B$9:$O$208,13)</f>
        <v>#N/A</v>
      </c>
      <c r="AK34" s="60" t="e">
        <f>VLOOKUP(B34,ﾁｰﾑﾃﾞｰﾀ入力!$B$9:$O$208,14)</f>
        <v>#N/A</v>
      </c>
    </row>
    <row r="35" spans="1:37" ht="15.95" customHeight="1">
      <c r="A35" s="18">
        <v>17</v>
      </c>
      <c r="B35" s="95"/>
      <c r="C35" s="115"/>
      <c r="D35" s="117"/>
      <c r="E35" s="115"/>
      <c r="F35" s="116"/>
      <c r="G35" s="115" t="e">
        <f>VLOOKUP(B35,ﾁｰﾑﾃﾞｰﾀ入力!$B$9:$M$208,2)</f>
        <v>#N/A</v>
      </c>
      <c r="H35" s="117"/>
      <c r="I35" s="14" t="s">
        <v>15</v>
      </c>
      <c r="J35" s="117" t="e">
        <f>VLOOKUP(B35,ﾁｰﾑﾃﾞｰﾀ入力!$B$9:$M$208,4)</f>
        <v>#N/A</v>
      </c>
      <c r="K35" s="116"/>
      <c r="L35" s="115" t="e">
        <f>VLOOKUP(B35,ﾁｰﾑﾃﾞｰﾀ入力!$B$9:$M$208,5)</f>
        <v>#N/A</v>
      </c>
      <c r="M35" s="116"/>
      <c r="N35" s="115" t="e">
        <f>VLOOKUP(B35,ﾁｰﾑﾃﾞｰﾀ入力!$B$9:$M$208,6)</f>
        <v>#N/A</v>
      </c>
      <c r="O35" s="117"/>
      <c r="P35" s="117"/>
      <c r="Q35" s="117"/>
      <c r="R35" s="117"/>
      <c r="S35" s="117"/>
      <c r="T35" s="116"/>
      <c r="U35" s="121" t="e">
        <f>VLOOKUP(B35,ﾁｰﾑﾃﾞｰﾀ入力!$B$9:$M$208,8)</f>
        <v>#N/A</v>
      </c>
      <c r="V35" s="122"/>
      <c r="W35" s="121" t="e">
        <f>VLOOKUP(B35,ﾁｰﾑﾃﾞｰﾀ入力!$B$9:$M$208,9)</f>
        <v>#N/A</v>
      </c>
      <c r="X35" s="122"/>
      <c r="Y35" s="121" t="e">
        <f>VLOOKUP(B35,ﾁｰﾑﾃﾞｰﾀ入力!$B$9:$M$208,10)</f>
        <v>#N/A</v>
      </c>
      <c r="Z35" s="122"/>
      <c r="AA35" s="118" t="e">
        <f>VLOOKUP(B35,ﾁｰﾑﾃﾞｰﾀ入力!$B$9:$M$208,11)</f>
        <v>#N/A</v>
      </c>
      <c r="AB35" s="119"/>
      <c r="AC35" s="119"/>
      <c r="AD35" s="120"/>
      <c r="AE35" s="121" t="e">
        <f>VLOOKUP(B35,ﾁｰﾑﾃﾞｰﾀ入力!$B$9:$M$208,12)</f>
        <v>#N/A</v>
      </c>
      <c r="AF35" s="247"/>
      <c r="AG35" s="247"/>
      <c r="AH35" s="247"/>
      <c r="AI35" s="122"/>
      <c r="AJ35" s="59" t="e">
        <f>VLOOKUP(B35,ﾁｰﾑﾃﾞｰﾀ入力!$B$9:$O$208,13)</f>
        <v>#N/A</v>
      </c>
      <c r="AK35" s="60" t="e">
        <f>VLOOKUP(B35,ﾁｰﾑﾃﾞｰﾀ入力!$B$9:$O$208,14)</f>
        <v>#N/A</v>
      </c>
    </row>
    <row r="36" spans="1:37" ht="15.95" customHeight="1">
      <c r="A36" s="18">
        <v>18</v>
      </c>
      <c r="B36" s="95"/>
      <c r="C36" s="115"/>
      <c r="D36" s="117"/>
      <c r="E36" s="115"/>
      <c r="F36" s="116"/>
      <c r="G36" s="115" t="e">
        <f>VLOOKUP(B36,ﾁｰﾑﾃﾞｰﾀ入力!$B$9:$M$208,2)</f>
        <v>#N/A</v>
      </c>
      <c r="H36" s="117"/>
      <c r="I36" s="14" t="s">
        <v>15</v>
      </c>
      <c r="J36" s="117" t="e">
        <f>VLOOKUP(B36,ﾁｰﾑﾃﾞｰﾀ入力!$B$9:$M$208,4)</f>
        <v>#N/A</v>
      </c>
      <c r="K36" s="116"/>
      <c r="L36" s="115" t="e">
        <f>VLOOKUP(B36,ﾁｰﾑﾃﾞｰﾀ入力!$B$9:$M$208,5)</f>
        <v>#N/A</v>
      </c>
      <c r="M36" s="116"/>
      <c r="N36" s="115" t="e">
        <f>VLOOKUP(B36,ﾁｰﾑﾃﾞｰﾀ入力!$B$9:$M$208,6)</f>
        <v>#N/A</v>
      </c>
      <c r="O36" s="117"/>
      <c r="P36" s="117"/>
      <c r="Q36" s="117"/>
      <c r="R36" s="117"/>
      <c r="S36" s="117"/>
      <c r="T36" s="116"/>
      <c r="U36" s="121" t="e">
        <f>VLOOKUP(B36,ﾁｰﾑﾃﾞｰﾀ入力!$B$9:$M$208,8)</f>
        <v>#N/A</v>
      </c>
      <c r="V36" s="122"/>
      <c r="W36" s="121" t="e">
        <f>VLOOKUP(B36,ﾁｰﾑﾃﾞｰﾀ入力!$B$9:$M$208,9)</f>
        <v>#N/A</v>
      </c>
      <c r="X36" s="122"/>
      <c r="Y36" s="121" t="e">
        <f>VLOOKUP(B36,ﾁｰﾑﾃﾞｰﾀ入力!$B$9:$M$208,10)</f>
        <v>#N/A</v>
      </c>
      <c r="Z36" s="122"/>
      <c r="AA36" s="118" t="e">
        <f>VLOOKUP(B36,ﾁｰﾑﾃﾞｰﾀ入力!$B$9:$M$208,11)</f>
        <v>#N/A</v>
      </c>
      <c r="AB36" s="119"/>
      <c r="AC36" s="119"/>
      <c r="AD36" s="120"/>
      <c r="AE36" s="121" t="e">
        <f>VLOOKUP(B36,ﾁｰﾑﾃﾞｰﾀ入力!$B$9:$M$208,12)</f>
        <v>#N/A</v>
      </c>
      <c r="AF36" s="247"/>
      <c r="AG36" s="247"/>
      <c r="AH36" s="247"/>
      <c r="AI36" s="122"/>
      <c r="AJ36" s="59" t="e">
        <f>VLOOKUP(B36,ﾁｰﾑﾃﾞｰﾀ入力!$B$9:$O$208,13)</f>
        <v>#N/A</v>
      </c>
      <c r="AK36" s="60" t="e">
        <f>VLOOKUP(B36,ﾁｰﾑﾃﾞｰﾀ入力!$B$9:$O$208,14)</f>
        <v>#N/A</v>
      </c>
    </row>
    <row r="37" spans="1:37" ht="15.95" customHeight="1">
      <c r="A37" s="18">
        <v>19</v>
      </c>
      <c r="B37" s="95"/>
      <c r="C37" s="115"/>
      <c r="D37" s="117"/>
      <c r="E37" s="115"/>
      <c r="F37" s="116"/>
      <c r="G37" s="115" t="e">
        <f>VLOOKUP(B37,ﾁｰﾑﾃﾞｰﾀ入力!$B$9:$M$208,2)</f>
        <v>#N/A</v>
      </c>
      <c r="H37" s="117"/>
      <c r="I37" s="14" t="s">
        <v>15</v>
      </c>
      <c r="J37" s="117" t="e">
        <f>VLOOKUP(B37,ﾁｰﾑﾃﾞｰﾀ入力!$B$9:$M$208,4)</f>
        <v>#N/A</v>
      </c>
      <c r="K37" s="116"/>
      <c r="L37" s="115" t="e">
        <f>VLOOKUP(B37,ﾁｰﾑﾃﾞｰﾀ入力!$B$9:$M$208,5)</f>
        <v>#N/A</v>
      </c>
      <c r="M37" s="116"/>
      <c r="N37" s="115" t="e">
        <f>VLOOKUP(B37,ﾁｰﾑﾃﾞｰﾀ入力!$B$9:$M$208,6)</f>
        <v>#N/A</v>
      </c>
      <c r="O37" s="117"/>
      <c r="P37" s="117"/>
      <c r="Q37" s="117"/>
      <c r="R37" s="117"/>
      <c r="S37" s="117"/>
      <c r="T37" s="116"/>
      <c r="U37" s="121" t="e">
        <f>VLOOKUP(B37,ﾁｰﾑﾃﾞｰﾀ入力!$B$9:$M$208,8)</f>
        <v>#N/A</v>
      </c>
      <c r="V37" s="122"/>
      <c r="W37" s="121" t="e">
        <f>VLOOKUP(B37,ﾁｰﾑﾃﾞｰﾀ入力!$B$9:$M$208,9)</f>
        <v>#N/A</v>
      </c>
      <c r="X37" s="122"/>
      <c r="Y37" s="121" t="e">
        <f>VLOOKUP(B37,ﾁｰﾑﾃﾞｰﾀ入力!$B$9:$M$208,10)</f>
        <v>#N/A</v>
      </c>
      <c r="Z37" s="122"/>
      <c r="AA37" s="118" t="e">
        <f>VLOOKUP(B37,ﾁｰﾑﾃﾞｰﾀ入力!$B$9:$M$208,11)</f>
        <v>#N/A</v>
      </c>
      <c r="AB37" s="119"/>
      <c r="AC37" s="119"/>
      <c r="AD37" s="120"/>
      <c r="AE37" s="121" t="e">
        <f>VLOOKUP(B37,ﾁｰﾑﾃﾞｰﾀ入力!$B$9:$M$208,12)</f>
        <v>#N/A</v>
      </c>
      <c r="AF37" s="247"/>
      <c r="AG37" s="247"/>
      <c r="AH37" s="247"/>
      <c r="AI37" s="122"/>
      <c r="AJ37" s="59" t="e">
        <f>VLOOKUP(B37,ﾁｰﾑﾃﾞｰﾀ入力!$B$9:$O$208,13)</f>
        <v>#N/A</v>
      </c>
      <c r="AK37" s="60" t="e">
        <f>VLOOKUP(B37,ﾁｰﾑﾃﾞｰﾀ入力!$B$9:$O$208,14)</f>
        <v>#N/A</v>
      </c>
    </row>
    <row r="38" spans="1:37" ht="15.95" customHeight="1">
      <c r="A38" s="18">
        <v>20</v>
      </c>
      <c r="B38" s="95"/>
      <c r="C38" s="115"/>
      <c r="D38" s="117"/>
      <c r="E38" s="115"/>
      <c r="F38" s="116"/>
      <c r="G38" s="115" t="e">
        <f>VLOOKUP(B38,ﾁｰﾑﾃﾞｰﾀ入力!$B$9:$M$208,2)</f>
        <v>#N/A</v>
      </c>
      <c r="H38" s="117"/>
      <c r="I38" s="14" t="s">
        <v>15</v>
      </c>
      <c r="J38" s="117" t="e">
        <f>VLOOKUP(B38,ﾁｰﾑﾃﾞｰﾀ入力!$B$9:$M$208,4)</f>
        <v>#N/A</v>
      </c>
      <c r="K38" s="116"/>
      <c r="L38" s="115" t="e">
        <f>VLOOKUP(B38,ﾁｰﾑﾃﾞｰﾀ入力!$B$9:$M$208,5)</f>
        <v>#N/A</v>
      </c>
      <c r="M38" s="116"/>
      <c r="N38" s="115" t="e">
        <f>VLOOKUP(B38,ﾁｰﾑﾃﾞｰﾀ入力!$B$9:$M$208,6)</f>
        <v>#N/A</v>
      </c>
      <c r="O38" s="117"/>
      <c r="P38" s="117"/>
      <c r="Q38" s="117"/>
      <c r="R38" s="117"/>
      <c r="S38" s="117"/>
      <c r="T38" s="116"/>
      <c r="U38" s="121" t="e">
        <f>VLOOKUP(B38,ﾁｰﾑﾃﾞｰﾀ入力!$B$9:$M$208,8)</f>
        <v>#N/A</v>
      </c>
      <c r="V38" s="122"/>
      <c r="W38" s="121" t="e">
        <f>VLOOKUP(B38,ﾁｰﾑﾃﾞｰﾀ入力!$B$9:$M$208,9)</f>
        <v>#N/A</v>
      </c>
      <c r="X38" s="122"/>
      <c r="Y38" s="121" t="e">
        <f>VLOOKUP(B38,ﾁｰﾑﾃﾞｰﾀ入力!$B$9:$M$208,10)</f>
        <v>#N/A</v>
      </c>
      <c r="Z38" s="122"/>
      <c r="AA38" s="118" t="e">
        <f>VLOOKUP(B38,ﾁｰﾑﾃﾞｰﾀ入力!$B$9:$M$208,11)</f>
        <v>#N/A</v>
      </c>
      <c r="AB38" s="119"/>
      <c r="AC38" s="119"/>
      <c r="AD38" s="120"/>
      <c r="AE38" s="121" t="e">
        <f>VLOOKUP(B38,ﾁｰﾑﾃﾞｰﾀ入力!$B$9:$M$208,12)</f>
        <v>#N/A</v>
      </c>
      <c r="AF38" s="247"/>
      <c r="AG38" s="247"/>
      <c r="AH38" s="247"/>
      <c r="AI38" s="122"/>
      <c r="AJ38" s="59" t="e">
        <f>VLOOKUP(B38,ﾁｰﾑﾃﾞｰﾀ入力!$B$9:$O$208,13)</f>
        <v>#N/A</v>
      </c>
      <c r="AK38" s="60" t="e">
        <f>VLOOKUP(B38,ﾁｰﾑﾃﾞｰﾀ入力!$B$9:$O$208,14)</f>
        <v>#N/A</v>
      </c>
    </row>
    <row r="39" spans="1:37" ht="15.95" customHeight="1">
      <c r="A39" s="18">
        <v>21</v>
      </c>
      <c r="B39" s="95"/>
      <c r="C39" s="115"/>
      <c r="D39" s="117"/>
      <c r="E39" s="115"/>
      <c r="F39" s="116"/>
      <c r="G39" s="115" t="e">
        <f>VLOOKUP(B39,ﾁｰﾑﾃﾞｰﾀ入力!$B$9:$M$208,2)</f>
        <v>#N/A</v>
      </c>
      <c r="H39" s="117"/>
      <c r="I39" s="14" t="s">
        <v>15</v>
      </c>
      <c r="J39" s="117" t="e">
        <f>VLOOKUP(B39,ﾁｰﾑﾃﾞｰﾀ入力!$B$9:$M$208,4)</f>
        <v>#N/A</v>
      </c>
      <c r="K39" s="116"/>
      <c r="L39" s="115" t="e">
        <f>VLOOKUP(B39,ﾁｰﾑﾃﾞｰﾀ入力!$B$9:$M$208,5)</f>
        <v>#N/A</v>
      </c>
      <c r="M39" s="116"/>
      <c r="N39" s="115" t="e">
        <f>VLOOKUP(B39,ﾁｰﾑﾃﾞｰﾀ入力!$B$9:$M$208,6)</f>
        <v>#N/A</v>
      </c>
      <c r="O39" s="117"/>
      <c r="P39" s="117"/>
      <c r="Q39" s="117"/>
      <c r="R39" s="117"/>
      <c r="S39" s="117"/>
      <c r="T39" s="116"/>
      <c r="U39" s="121" t="e">
        <f>VLOOKUP(B39,ﾁｰﾑﾃﾞｰﾀ入力!$B$9:$M$208,8)</f>
        <v>#N/A</v>
      </c>
      <c r="V39" s="122"/>
      <c r="W39" s="121" t="e">
        <f>VLOOKUP(B39,ﾁｰﾑﾃﾞｰﾀ入力!$B$9:$M$208,9)</f>
        <v>#N/A</v>
      </c>
      <c r="X39" s="122"/>
      <c r="Y39" s="121" t="e">
        <f>VLOOKUP(B39,ﾁｰﾑﾃﾞｰﾀ入力!$B$9:$M$208,10)</f>
        <v>#N/A</v>
      </c>
      <c r="Z39" s="122"/>
      <c r="AA39" s="118" t="e">
        <f>VLOOKUP(B39,ﾁｰﾑﾃﾞｰﾀ入力!$B$9:$M$208,11)</f>
        <v>#N/A</v>
      </c>
      <c r="AB39" s="119"/>
      <c r="AC39" s="119"/>
      <c r="AD39" s="120"/>
      <c r="AE39" s="121" t="e">
        <f>VLOOKUP(B39,ﾁｰﾑﾃﾞｰﾀ入力!$B$9:$M$208,12)</f>
        <v>#N/A</v>
      </c>
      <c r="AF39" s="247"/>
      <c r="AG39" s="247"/>
      <c r="AH39" s="247"/>
      <c r="AI39" s="122"/>
      <c r="AJ39" s="59" t="e">
        <f>VLOOKUP(B39,ﾁｰﾑﾃﾞｰﾀ入力!$B$9:$O$208,13)</f>
        <v>#N/A</v>
      </c>
      <c r="AK39" s="60" t="e">
        <f>VLOOKUP(B39,ﾁｰﾑﾃﾞｰﾀ入力!$B$9:$O$208,14)</f>
        <v>#N/A</v>
      </c>
    </row>
    <row r="40" spans="1:37" ht="15.95" customHeight="1">
      <c r="A40" s="18">
        <v>22</v>
      </c>
      <c r="B40" s="95"/>
      <c r="C40" s="115"/>
      <c r="D40" s="117"/>
      <c r="E40" s="115"/>
      <c r="F40" s="116"/>
      <c r="G40" s="115" t="e">
        <f>VLOOKUP(B40,ﾁｰﾑﾃﾞｰﾀ入力!$B$9:$M$208,2)</f>
        <v>#N/A</v>
      </c>
      <c r="H40" s="117"/>
      <c r="I40" s="14" t="s">
        <v>15</v>
      </c>
      <c r="J40" s="117" t="e">
        <f>VLOOKUP(B40,ﾁｰﾑﾃﾞｰﾀ入力!$B$9:$M$208,4)</f>
        <v>#N/A</v>
      </c>
      <c r="K40" s="116"/>
      <c r="L40" s="115" t="e">
        <f>VLOOKUP(B40,ﾁｰﾑﾃﾞｰﾀ入力!$B$9:$M$208,5)</f>
        <v>#N/A</v>
      </c>
      <c r="M40" s="116"/>
      <c r="N40" s="115" t="e">
        <f>VLOOKUP(B40,ﾁｰﾑﾃﾞｰﾀ入力!$B$9:$M$208,6)</f>
        <v>#N/A</v>
      </c>
      <c r="O40" s="117"/>
      <c r="P40" s="117"/>
      <c r="Q40" s="117"/>
      <c r="R40" s="117"/>
      <c r="S40" s="117"/>
      <c r="T40" s="116"/>
      <c r="U40" s="121" t="e">
        <f>VLOOKUP(B40,ﾁｰﾑﾃﾞｰﾀ入力!$B$9:$M$208,8)</f>
        <v>#N/A</v>
      </c>
      <c r="V40" s="122"/>
      <c r="W40" s="121" t="e">
        <f>VLOOKUP(B40,ﾁｰﾑﾃﾞｰﾀ入力!$B$9:$M$208,9)</f>
        <v>#N/A</v>
      </c>
      <c r="X40" s="122"/>
      <c r="Y40" s="121" t="e">
        <f>VLOOKUP(B40,ﾁｰﾑﾃﾞｰﾀ入力!$B$9:$M$208,10)</f>
        <v>#N/A</v>
      </c>
      <c r="Z40" s="122"/>
      <c r="AA40" s="118" t="e">
        <f>VLOOKUP(B40,ﾁｰﾑﾃﾞｰﾀ入力!$B$9:$M$208,11)</f>
        <v>#N/A</v>
      </c>
      <c r="AB40" s="119"/>
      <c r="AC40" s="119"/>
      <c r="AD40" s="120"/>
      <c r="AE40" s="121" t="e">
        <f>VLOOKUP(B40,ﾁｰﾑﾃﾞｰﾀ入力!$B$9:$M$208,12)</f>
        <v>#N/A</v>
      </c>
      <c r="AF40" s="247"/>
      <c r="AG40" s="247"/>
      <c r="AH40" s="247"/>
      <c r="AI40" s="122"/>
      <c r="AJ40" s="59" t="e">
        <f>VLOOKUP(B40,ﾁｰﾑﾃﾞｰﾀ入力!$B$9:$O$208,13)</f>
        <v>#N/A</v>
      </c>
      <c r="AK40" s="60" t="e">
        <f>VLOOKUP(B40,ﾁｰﾑﾃﾞｰﾀ入力!$B$9:$O$208,14)</f>
        <v>#N/A</v>
      </c>
    </row>
    <row r="41" spans="1:37" ht="15.95" customHeight="1">
      <c r="A41" s="18">
        <v>23</v>
      </c>
      <c r="B41" s="95"/>
      <c r="C41" s="115"/>
      <c r="D41" s="117"/>
      <c r="E41" s="115"/>
      <c r="F41" s="116"/>
      <c r="G41" s="115" t="e">
        <f>VLOOKUP(B41,ﾁｰﾑﾃﾞｰﾀ入力!$B$9:$M$208,2)</f>
        <v>#N/A</v>
      </c>
      <c r="H41" s="117"/>
      <c r="I41" s="14" t="s">
        <v>15</v>
      </c>
      <c r="J41" s="117" t="e">
        <f>VLOOKUP(B41,ﾁｰﾑﾃﾞｰﾀ入力!$B$9:$M$208,4)</f>
        <v>#N/A</v>
      </c>
      <c r="K41" s="116"/>
      <c r="L41" s="115" t="e">
        <f>VLOOKUP(B41,ﾁｰﾑﾃﾞｰﾀ入力!$B$9:$M$208,5)</f>
        <v>#N/A</v>
      </c>
      <c r="M41" s="116"/>
      <c r="N41" s="115" t="e">
        <f>VLOOKUP(B41,ﾁｰﾑﾃﾞｰﾀ入力!$B$9:$M$208,6)</f>
        <v>#N/A</v>
      </c>
      <c r="O41" s="117"/>
      <c r="P41" s="117"/>
      <c r="Q41" s="117"/>
      <c r="R41" s="117"/>
      <c r="S41" s="117"/>
      <c r="T41" s="116"/>
      <c r="U41" s="121" t="e">
        <f>VLOOKUP(B41,ﾁｰﾑﾃﾞｰﾀ入力!$B$9:$M$208,8)</f>
        <v>#N/A</v>
      </c>
      <c r="V41" s="122"/>
      <c r="W41" s="121" t="e">
        <f>VLOOKUP(B41,ﾁｰﾑﾃﾞｰﾀ入力!$B$9:$M$208,9)</f>
        <v>#N/A</v>
      </c>
      <c r="X41" s="122"/>
      <c r="Y41" s="121" t="e">
        <f>VLOOKUP(B41,ﾁｰﾑﾃﾞｰﾀ入力!$B$9:$M$208,10)</f>
        <v>#N/A</v>
      </c>
      <c r="Z41" s="122"/>
      <c r="AA41" s="118" t="e">
        <f>VLOOKUP(B41,ﾁｰﾑﾃﾞｰﾀ入力!$B$9:$M$208,11)</f>
        <v>#N/A</v>
      </c>
      <c r="AB41" s="119"/>
      <c r="AC41" s="119"/>
      <c r="AD41" s="120"/>
      <c r="AE41" s="121" t="e">
        <f>VLOOKUP(B41,ﾁｰﾑﾃﾞｰﾀ入力!$B$9:$M$208,12)</f>
        <v>#N/A</v>
      </c>
      <c r="AF41" s="247"/>
      <c r="AG41" s="247"/>
      <c r="AH41" s="247"/>
      <c r="AI41" s="122"/>
      <c r="AJ41" s="59" t="e">
        <f>VLOOKUP(B41,ﾁｰﾑﾃﾞｰﾀ入力!$B$9:$O$208,13)</f>
        <v>#N/A</v>
      </c>
      <c r="AK41" s="60" t="e">
        <f>VLOOKUP(B41,ﾁｰﾑﾃﾞｰﾀ入力!$B$9:$O$208,14)</f>
        <v>#N/A</v>
      </c>
    </row>
    <row r="42" spans="1:37" ht="15.95" customHeight="1">
      <c r="A42" s="18">
        <v>24</v>
      </c>
      <c r="B42" s="95"/>
      <c r="C42" s="115"/>
      <c r="D42" s="117"/>
      <c r="E42" s="115"/>
      <c r="F42" s="116"/>
      <c r="G42" s="115" t="e">
        <f>VLOOKUP(B42,ﾁｰﾑﾃﾞｰﾀ入力!$B$9:$M$208,2)</f>
        <v>#N/A</v>
      </c>
      <c r="H42" s="117"/>
      <c r="I42" s="14" t="s">
        <v>15</v>
      </c>
      <c r="J42" s="117" t="e">
        <f>VLOOKUP(B42,ﾁｰﾑﾃﾞｰﾀ入力!$B$9:$M$208,4)</f>
        <v>#N/A</v>
      </c>
      <c r="K42" s="116"/>
      <c r="L42" s="115" t="e">
        <f>VLOOKUP(B42,ﾁｰﾑﾃﾞｰﾀ入力!$B$9:$M$208,5)</f>
        <v>#N/A</v>
      </c>
      <c r="M42" s="116"/>
      <c r="N42" s="115" t="e">
        <f>VLOOKUP(B42,ﾁｰﾑﾃﾞｰﾀ入力!$B$9:$M$208,6)</f>
        <v>#N/A</v>
      </c>
      <c r="O42" s="117"/>
      <c r="P42" s="117"/>
      <c r="Q42" s="117"/>
      <c r="R42" s="117"/>
      <c r="S42" s="117"/>
      <c r="T42" s="116"/>
      <c r="U42" s="121" t="e">
        <f>VLOOKUP(B42,ﾁｰﾑﾃﾞｰﾀ入力!$B$9:$M$208,8)</f>
        <v>#N/A</v>
      </c>
      <c r="V42" s="122"/>
      <c r="W42" s="121" t="e">
        <f>VLOOKUP(B42,ﾁｰﾑﾃﾞｰﾀ入力!$B$9:$M$208,9)</f>
        <v>#N/A</v>
      </c>
      <c r="X42" s="122"/>
      <c r="Y42" s="121" t="e">
        <f>VLOOKUP(B42,ﾁｰﾑﾃﾞｰﾀ入力!$B$9:$M$208,10)</f>
        <v>#N/A</v>
      </c>
      <c r="Z42" s="122"/>
      <c r="AA42" s="118" t="e">
        <f>VLOOKUP(B42,ﾁｰﾑﾃﾞｰﾀ入力!$B$9:$M$208,11)</f>
        <v>#N/A</v>
      </c>
      <c r="AB42" s="119"/>
      <c r="AC42" s="119"/>
      <c r="AD42" s="120"/>
      <c r="AE42" s="121" t="e">
        <f>VLOOKUP(B42,ﾁｰﾑﾃﾞｰﾀ入力!$B$9:$M$208,12)</f>
        <v>#N/A</v>
      </c>
      <c r="AF42" s="247"/>
      <c r="AG42" s="247"/>
      <c r="AH42" s="247"/>
      <c r="AI42" s="122"/>
      <c r="AJ42" s="59" t="e">
        <f>VLOOKUP(B42,ﾁｰﾑﾃﾞｰﾀ入力!$B$9:$O$208,13)</f>
        <v>#N/A</v>
      </c>
      <c r="AK42" s="60" t="e">
        <f>VLOOKUP(B42,ﾁｰﾑﾃﾞｰﾀ入力!$B$9:$O$208,14)</f>
        <v>#N/A</v>
      </c>
    </row>
    <row r="43" spans="1:37" ht="15.95" customHeight="1">
      <c r="A43" s="18">
        <v>25</v>
      </c>
      <c r="B43" s="95"/>
      <c r="C43" s="115"/>
      <c r="D43" s="117"/>
      <c r="E43" s="115"/>
      <c r="F43" s="116"/>
      <c r="G43" s="115" t="e">
        <f>VLOOKUP(B43,ﾁｰﾑﾃﾞｰﾀ入力!$B$9:$M$208,2)</f>
        <v>#N/A</v>
      </c>
      <c r="H43" s="117"/>
      <c r="I43" s="14" t="s">
        <v>15</v>
      </c>
      <c r="J43" s="117" t="e">
        <f>VLOOKUP(B43,ﾁｰﾑﾃﾞｰﾀ入力!$B$9:$M$208,4)</f>
        <v>#N/A</v>
      </c>
      <c r="K43" s="116"/>
      <c r="L43" s="115" t="e">
        <f>VLOOKUP(B43,ﾁｰﾑﾃﾞｰﾀ入力!$B$9:$M$208,5)</f>
        <v>#N/A</v>
      </c>
      <c r="M43" s="116"/>
      <c r="N43" s="115" t="e">
        <f>VLOOKUP(B43,ﾁｰﾑﾃﾞｰﾀ入力!$B$9:$M$208,6)</f>
        <v>#N/A</v>
      </c>
      <c r="O43" s="117"/>
      <c r="P43" s="117"/>
      <c r="Q43" s="117"/>
      <c r="R43" s="117"/>
      <c r="S43" s="117"/>
      <c r="T43" s="116"/>
      <c r="U43" s="121" t="e">
        <f>VLOOKUP(B43,ﾁｰﾑﾃﾞｰﾀ入力!$B$9:$M$208,8)</f>
        <v>#N/A</v>
      </c>
      <c r="V43" s="122"/>
      <c r="W43" s="121" t="e">
        <f>VLOOKUP(B43,ﾁｰﾑﾃﾞｰﾀ入力!$B$9:$M$208,9)</f>
        <v>#N/A</v>
      </c>
      <c r="X43" s="122"/>
      <c r="Y43" s="121" t="e">
        <f>VLOOKUP(B43,ﾁｰﾑﾃﾞｰﾀ入力!$B$9:$M$208,10)</f>
        <v>#N/A</v>
      </c>
      <c r="Z43" s="122"/>
      <c r="AA43" s="118" t="e">
        <f>VLOOKUP(B43,ﾁｰﾑﾃﾞｰﾀ入力!$B$9:$M$208,11)</f>
        <v>#N/A</v>
      </c>
      <c r="AB43" s="119"/>
      <c r="AC43" s="119"/>
      <c r="AD43" s="120"/>
      <c r="AE43" s="121" t="e">
        <f>VLOOKUP(B43,ﾁｰﾑﾃﾞｰﾀ入力!$B$9:$M$208,12)</f>
        <v>#N/A</v>
      </c>
      <c r="AF43" s="247"/>
      <c r="AG43" s="247"/>
      <c r="AH43" s="247"/>
      <c r="AI43" s="122"/>
      <c r="AJ43" s="59" t="e">
        <f>VLOOKUP(B43,ﾁｰﾑﾃﾞｰﾀ入力!$B$9:$O$208,13)</f>
        <v>#N/A</v>
      </c>
      <c r="AK43" s="60" t="e">
        <f>VLOOKUP(B43,ﾁｰﾑﾃﾞｰﾀ入力!$B$9:$O$208,14)</f>
        <v>#N/A</v>
      </c>
    </row>
    <row r="44" spans="1:37" ht="15.95" customHeight="1">
      <c r="A44" s="18">
        <v>26</v>
      </c>
      <c r="B44" s="95"/>
      <c r="C44" s="115"/>
      <c r="D44" s="117"/>
      <c r="E44" s="115"/>
      <c r="F44" s="116"/>
      <c r="G44" s="115" t="e">
        <f>VLOOKUP(B44,ﾁｰﾑﾃﾞｰﾀ入力!$B$9:$M$208,2)</f>
        <v>#N/A</v>
      </c>
      <c r="H44" s="117"/>
      <c r="I44" s="14" t="s">
        <v>15</v>
      </c>
      <c r="J44" s="117" t="e">
        <f>VLOOKUP(B44,ﾁｰﾑﾃﾞｰﾀ入力!$B$9:$M$208,4)</f>
        <v>#N/A</v>
      </c>
      <c r="K44" s="116"/>
      <c r="L44" s="115" t="e">
        <f>VLOOKUP(B44,ﾁｰﾑﾃﾞｰﾀ入力!$B$9:$M$208,5)</f>
        <v>#N/A</v>
      </c>
      <c r="M44" s="116"/>
      <c r="N44" s="115" t="e">
        <f>VLOOKUP(B44,ﾁｰﾑﾃﾞｰﾀ入力!$B$9:$M$208,6)</f>
        <v>#N/A</v>
      </c>
      <c r="O44" s="117"/>
      <c r="P44" s="117"/>
      <c r="Q44" s="117"/>
      <c r="R44" s="117"/>
      <c r="S44" s="117"/>
      <c r="T44" s="116"/>
      <c r="U44" s="121" t="e">
        <f>VLOOKUP(B44,ﾁｰﾑﾃﾞｰﾀ入力!$B$9:$M$208,8)</f>
        <v>#N/A</v>
      </c>
      <c r="V44" s="122"/>
      <c r="W44" s="121" t="e">
        <f>VLOOKUP(B44,ﾁｰﾑﾃﾞｰﾀ入力!$B$9:$M$208,9)</f>
        <v>#N/A</v>
      </c>
      <c r="X44" s="122"/>
      <c r="Y44" s="121" t="e">
        <f>VLOOKUP(B44,ﾁｰﾑﾃﾞｰﾀ入力!$B$9:$M$208,10)</f>
        <v>#N/A</v>
      </c>
      <c r="Z44" s="122"/>
      <c r="AA44" s="118" t="e">
        <f>VLOOKUP(B44,ﾁｰﾑﾃﾞｰﾀ入力!$B$9:$M$208,11)</f>
        <v>#N/A</v>
      </c>
      <c r="AB44" s="119"/>
      <c r="AC44" s="119"/>
      <c r="AD44" s="120"/>
      <c r="AE44" s="121" t="e">
        <f>VLOOKUP(B44,ﾁｰﾑﾃﾞｰﾀ入力!$B$9:$M$208,12)</f>
        <v>#N/A</v>
      </c>
      <c r="AF44" s="247"/>
      <c r="AG44" s="247"/>
      <c r="AH44" s="247"/>
      <c r="AI44" s="122"/>
      <c r="AJ44" s="59" t="e">
        <f>VLOOKUP(B44,ﾁｰﾑﾃﾞｰﾀ入力!$B$9:$O$208,13)</f>
        <v>#N/A</v>
      </c>
      <c r="AK44" s="60" t="e">
        <f>VLOOKUP(B44,ﾁｰﾑﾃﾞｰﾀ入力!$B$9:$O$208,14)</f>
        <v>#N/A</v>
      </c>
    </row>
    <row r="45" spans="1:37" ht="15.95" customHeight="1">
      <c r="A45" s="18">
        <v>27</v>
      </c>
      <c r="B45" s="95"/>
      <c r="C45" s="115"/>
      <c r="D45" s="117"/>
      <c r="E45" s="115"/>
      <c r="F45" s="116"/>
      <c r="G45" s="115" t="e">
        <f>VLOOKUP(B45,ﾁｰﾑﾃﾞｰﾀ入力!$B$9:$M$208,2)</f>
        <v>#N/A</v>
      </c>
      <c r="H45" s="117"/>
      <c r="I45" s="14" t="s">
        <v>15</v>
      </c>
      <c r="J45" s="117" t="e">
        <f>VLOOKUP(B45,ﾁｰﾑﾃﾞｰﾀ入力!$B$9:$M$208,4)</f>
        <v>#N/A</v>
      </c>
      <c r="K45" s="116"/>
      <c r="L45" s="115" t="e">
        <f>VLOOKUP(B45,ﾁｰﾑﾃﾞｰﾀ入力!$B$9:$M$208,5)</f>
        <v>#N/A</v>
      </c>
      <c r="M45" s="116"/>
      <c r="N45" s="115" t="e">
        <f>VLOOKUP(B45,ﾁｰﾑﾃﾞｰﾀ入力!$B$9:$M$208,6)</f>
        <v>#N/A</v>
      </c>
      <c r="O45" s="117"/>
      <c r="P45" s="117"/>
      <c r="Q45" s="117"/>
      <c r="R45" s="117"/>
      <c r="S45" s="117"/>
      <c r="T45" s="116"/>
      <c r="U45" s="121" t="e">
        <f>VLOOKUP(B45,ﾁｰﾑﾃﾞｰﾀ入力!$B$9:$M$208,8)</f>
        <v>#N/A</v>
      </c>
      <c r="V45" s="122"/>
      <c r="W45" s="121" t="e">
        <f>VLOOKUP(B45,ﾁｰﾑﾃﾞｰﾀ入力!$B$9:$M$208,9)</f>
        <v>#N/A</v>
      </c>
      <c r="X45" s="122"/>
      <c r="Y45" s="121" t="e">
        <f>VLOOKUP(B45,ﾁｰﾑﾃﾞｰﾀ入力!$B$9:$M$208,10)</f>
        <v>#N/A</v>
      </c>
      <c r="Z45" s="122"/>
      <c r="AA45" s="118" t="e">
        <f>VLOOKUP(B45,ﾁｰﾑﾃﾞｰﾀ入力!$B$9:$M$208,11)</f>
        <v>#N/A</v>
      </c>
      <c r="AB45" s="119"/>
      <c r="AC45" s="119"/>
      <c r="AD45" s="120"/>
      <c r="AE45" s="121" t="e">
        <f>VLOOKUP(B45,ﾁｰﾑﾃﾞｰﾀ入力!$B$9:$M$208,12)</f>
        <v>#N/A</v>
      </c>
      <c r="AF45" s="247"/>
      <c r="AG45" s="247"/>
      <c r="AH45" s="247"/>
      <c r="AI45" s="122"/>
      <c r="AJ45" s="59" t="e">
        <f>VLOOKUP(B45,ﾁｰﾑﾃﾞｰﾀ入力!$B$9:$O$208,13)</f>
        <v>#N/A</v>
      </c>
      <c r="AK45" s="60" t="e">
        <f>VLOOKUP(B45,ﾁｰﾑﾃﾞｰﾀ入力!$B$9:$O$208,14)</f>
        <v>#N/A</v>
      </c>
    </row>
    <row r="46" spans="1:37" ht="15.95" customHeight="1">
      <c r="A46" s="18">
        <v>28</v>
      </c>
      <c r="B46" s="95"/>
      <c r="C46" s="115"/>
      <c r="D46" s="117"/>
      <c r="E46" s="115"/>
      <c r="F46" s="116"/>
      <c r="G46" s="115" t="e">
        <f>VLOOKUP(B46,ﾁｰﾑﾃﾞｰﾀ入力!$B$9:$M$208,2)</f>
        <v>#N/A</v>
      </c>
      <c r="H46" s="117"/>
      <c r="I46" s="14" t="s">
        <v>15</v>
      </c>
      <c r="J46" s="117" t="e">
        <f>VLOOKUP(B46,ﾁｰﾑﾃﾞｰﾀ入力!$B$9:$M$208,4)</f>
        <v>#N/A</v>
      </c>
      <c r="K46" s="116"/>
      <c r="L46" s="115" t="e">
        <f>VLOOKUP(B46,ﾁｰﾑﾃﾞｰﾀ入力!$B$9:$M$208,5)</f>
        <v>#N/A</v>
      </c>
      <c r="M46" s="116"/>
      <c r="N46" s="115" t="e">
        <f>VLOOKUP(B46,ﾁｰﾑﾃﾞｰﾀ入力!$B$9:$M$208,6)</f>
        <v>#N/A</v>
      </c>
      <c r="O46" s="117"/>
      <c r="P46" s="117"/>
      <c r="Q46" s="117"/>
      <c r="R46" s="117"/>
      <c r="S46" s="117"/>
      <c r="T46" s="116"/>
      <c r="U46" s="121" t="e">
        <f>VLOOKUP(B46,ﾁｰﾑﾃﾞｰﾀ入力!$B$9:$M$208,8)</f>
        <v>#N/A</v>
      </c>
      <c r="V46" s="122"/>
      <c r="W46" s="121" t="e">
        <f>VLOOKUP(B46,ﾁｰﾑﾃﾞｰﾀ入力!$B$9:$M$208,9)</f>
        <v>#N/A</v>
      </c>
      <c r="X46" s="122"/>
      <c r="Y46" s="121" t="e">
        <f>VLOOKUP(B46,ﾁｰﾑﾃﾞｰﾀ入力!$B$9:$M$208,10)</f>
        <v>#N/A</v>
      </c>
      <c r="Z46" s="122"/>
      <c r="AA46" s="118" t="e">
        <f>VLOOKUP(B46,ﾁｰﾑﾃﾞｰﾀ入力!$B$9:$M$208,11)</f>
        <v>#N/A</v>
      </c>
      <c r="AB46" s="119"/>
      <c r="AC46" s="119"/>
      <c r="AD46" s="120"/>
      <c r="AE46" s="121" t="e">
        <f>VLOOKUP(B46,ﾁｰﾑﾃﾞｰﾀ入力!$B$9:$M$208,12)</f>
        <v>#N/A</v>
      </c>
      <c r="AF46" s="247"/>
      <c r="AG46" s="247"/>
      <c r="AH46" s="247"/>
      <c r="AI46" s="122"/>
      <c r="AJ46" s="59" t="e">
        <f>VLOOKUP(B46,ﾁｰﾑﾃﾞｰﾀ入力!$B$9:$O$208,13)</f>
        <v>#N/A</v>
      </c>
      <c r="AK46" s="60" t="e">
        <f>VLOOKUP(B46,ﾁｰﾑﾃﾞｰﾀ入力!$B$9:$O$208,14)</f>
        <v>#N/A</v>
      </c>
    </row>
    <row r="47" spans="1:37" ht="15.95" customHeight="1">
      <c r="A47" s="18">
        <v>29</v>
      </c>
      <c r="B47" s="95"/>
      <c r="C47" s="115"/>
      <c r="D47" s="117"/>
      <c r="E47" s="115"/>
      <c r="F47" s="116"/>
      <c r="G47" s="115" t="e">
        <f>VLOOKUP(B47,ﾁｰﾑﾃﾞｰﾀ入力!$B$9:$M$208,2)</f>
        <v>#N/A</v>
      </c>
      <c r="H47" s="117"/>
      <c r="I47" s="14" t="s">
        <v>15</v>
      </c>
      <c r="J47" s="117" t="e">
        <f>VLOOKUP(B47,ﾁｰﾑﾃﾞｰﾀ入力!$B$9:$M$208,4)</f>
        <v>#N/A</v>
      </c>
      <c r="K47" s="116"/>
      <c r="L47" s="115" t="e">
        <f>VLOOKUP(B47,ﾁｰﾑﾃﾞｰﾀ入力!$B$9:$M$208,5)</f>
        <v>#N/A</v>
      </c>
      <c r="M47" s="116"/>
      <c r="N47" s="115" t="e">
        <f>VLOOKUP(B47,ﾁｰﾑﾃﾞｰﾀ入力!$B$9:$M$208,6)</f>
        <v>#N/A</v>
      </c>
      <c r="O47" s="117"/>
      <c r="P47" s="117"/>
      <c r="Q47" s="117"/>
      <c r="R47" s="117"/>
      <c r="S47" s="117"/>
      <c r="T47" s="116"/>
      <c r="U47" s="121" t="e">
        <f>VLOOKUP(B47,ﾁｰﾑﾃﾞｰﾀ入力!$B$9:$M$208,8)</f>
        <v>#N/A</v>
      </c>
      <c r="V47" s="122"/>
      <c r="W47" s="121" t="e">
        <f>VLOOKUP(B47,ﾁｰﾑﾃﾞｰﾀ入力!$B$9:$M$208,9)</f>
        <v>#N/A</v>
      </c>
      <c r="X47" s="122"/>
      <c r="Y47" s="121" t="e">
        <f>VLOOKUP(B47,ﾁｰﾑﾃﾞｰﾀ入力!$B$9:$M$208,10)</f>
        <v>#N/A</v>
      </c>
      <c r="Z47" s="122"/>
      <c r="AA47" s="118" t="e">
        <f>VLOOKUP(B47,ﾁｰﾑﾃﾞｰﾀ入力!$B$9:$M$208,11)</f>
        <v>#N/A</v>
      </c>
      <c r="AB47" s="119"/>
      <c r="AC47" s="119"/>
      <c r="AD47" s="120"/>
      <c r="AE47" s="121" t="e">
        <f>VLOOKUP(B47,ﾁｰﾑﾃﾞｰﾀ入力!$B$9:$M$208,12)</f>
        <v>#N/A</v>
      </c>
      <c r="AF47" s="247"/>
      <c r="AG47" s="247"/>
      <c r="AH47" s="247"/>
      <c r="AI47" s="122"/>
      <c r="AJ47" s="59" t="e">
        <f>VLOOKUP(B47,ﾁｰﾑﾃﾞｰﾀ入力!$B$9:$O$208,13)</f>
        <v>#N/A</v>
      </c>
      <c r="AK47" s="60" t="e">
        <f>VLOOKUP(B47,ﾁｰﾑﾃﾞｰﾀ入力!$B$9:$O$208,14)</f>
        <v>#N/A</v>
      </c>
    </row>
    <row r="48" spans="1:37" ht="15.95" customHeight="1">
      <c r="A48" s="18">
        <v>30</v>
      </c>
      <c r="B48" s="95"/>
      <c r="C48" s="115"/>
      <c r="D48" s="117"/>
      <c r="E48" s="115"/>
      <c r="F48" s="116"/>
      <c r="G48" s="115" t="e">
        <f>VLOOKUP(B48,ﾁｰﾑﾃﾞｰﾀ入力!$B$9:$M$208,2)</f>
        <v>#N/A</v>
      </c>
      <c r="H48" s="117"/>
      <c r="I48" s="14" t="s">
        <v>15</v>
      </c>
      <c r="J48" s="117" t="e">
        <f>VLOOKUP(B48,ﾁｰﾑﾃﾞｰﾀ入力!$B$9:$M$208,4)</f>
        <v>#N/A</v>
      </c>
      <c r="K48" s="116"/>
      <c r="L48" s="115" t="e">
        <f>VLOOKUP(B48,ﾁｰﾑﾃﾞｰﾀ入力!$B$9:$M$208,5)</f>
        <v>#N/A</v>
      </c>
      <c r="M48" s="116"/>
      <c r="N48" s="115" t="e">
        <f>VLOOKUP(B48,ﾁｰﾑﾃﾞｰﾀ入力!$B$9:$M$208,6)</f>
        <v>#N/A</v>
      </c>
      <c r="O48" s="117"/>
      <c r="P48" s="117"/>
      <c r="Q48" s="117"/>
      <c r="R48" s="117"/>
      <c r="S48" s="117"/>
      <c r="T48" s="116"/>
      <c r="U48" s="121" t="e">
        <f>VLOOKUP(B48,ﾁｰﾑﾃﾞｰﾀ入力!$B$9:$M$208,8)</f>
        <v>#N/A</v>
      </c>
      <c r="V48" s="122"/>
      <c r="W48" s="121" t="e">
        <f>VLOOKUP(B48,ﾁｰﾑﾃﾞｰﾀ入力!$B$9:$M$208,9)</f>
        <v>#N/A</v>
      </c>
      <c r="X48" s="122"/>
      <c r="Y48" s="121" t="e">
        <f>VLOOKUP(B48,ﾁｰﾑﾃﾞｰﾀ入力!$B$9:$M$208,10)</f>
        <v>#N/A</v>
      </c>
      <c r="Z48" s="122"/>
      <c r="AA48" s="118" t="e">
        <f>VLOOKUP(B48,ﾁｰﾑﾃﾞｰﾀ入力!$B$9:$M$208,11)</f>
        <v>#N/A</v>
      </c>
      <c r="AB48" s="119"/>
      <c r="AC48" s="119"/>
      <c r="AD48" s="120"/>
      <c r="AE48" s="121" t="e">
        <f>VLOOKUP(B48,ﾁｰﾑﾃﾞｰﾀ入力!$B$9:$M$208,12)</f>
        <v>#N/A</v>
      </c>
      <c r="AF48" s="247"/>
      <c r="AG48" s="247"/>
      <c r="AH48" s="247"/>
      <c r="AI48" s="122"/>
      <c r="AJ48" s="59" t="e">
        <f>VLOOKUP(B48,ﾁｰﾑﾃﾞｰﾀ入力!$B$9:$O$208,13)</f>
        <v>#N/A</v>
      </c>
      <c r="AK48" s="60" t="e">
        <f>VLOOKUP(B48,ﾁｰﾑﾃﾞｰﾀ入力!$B$9:$O$208,14)</f>
        <v>#N/A</v>
      </c>
    </row>
    <row r="49" spans="1:37" ht="15.95" customHeight="1">
      <c r="A49" s="18">
        <v>31</v>
      </c>
      <c r="B49" s="95"/>
      <c r="C49" s="115"/>
      <c r="D49" s="117"/>
      <c r="E49" s="115"/>
      <c r="F49" s="116"/>
      <c r="G49" s="115" t="e">
        <f>VLOOKUP(B49,ﾁｰﾑﾃﾞｰﾀ入力!$B$9:$M$208,2)</f>
        <v>#N/A</v>
      </c>
      <c r="H49" s="117"/>
      <c r="I49" s="14" t="s">
        <v>15</v>
      </c>
      <c r="J49" s="117" t="e">
        <f>VLOOKUP(B49,ﾁｰﾑﾃﾞｰﾀ入力!$B$9:$M$208,4)</f>
        <v>#N/A</v>
      </c>
      <c r="K49" s="116"/>
      <c r="L49" s="115" t="e">
        <f>VLOOKUP(B49,ﾁｰﾑﾃﾞｰﾀ入力!$B$9:$M$208,5)</f>
        <v>#N/A</v>
      </c>
      <c r="M49" s="116"/>
      <c r="N49" s="115" t="e">
        <f>VLOOKUP(B49,ﾁｰﾑﾃﾞｰﾀ入力!$B$9:$M$208,6)</f>
        <v>#N/A</v>
      </c>
      <c r="O49" s="117"/>
      <c r="P49" s="117"/>
      <c r="Q49" s="117"/>
      <c r="R49" s="117"/>
      <c r="S49" s="117"/>
      <c r="T49" s="116"/>
      <c r="U49" s="121" t="e">
        <f>VLOOKUP(B49,ﾁｰﾑﾃﾞｰﾀ入力!$B$9:$M$208,8)</f>
        <v>#N/A</v>
      </c>
      <c r="V49" s="122"/>
      <c r="W49" s="121" t="e">
        <f>VLOOKUP(B49,ﾁｰﾑﾃﾞｰﾀ入力!$B$9:$M$208,9)</f>
        <v>#N/A</v>
      </c>
      <c r="X49" s="122"/>
      <c r="Y49" s="121" t="e">
        <f>VLOOKUP(B49,ﾁｰﾑﾃﾞｰﾀ入力!$B$9:$M$208,10)</f>
        <v>#N/A</v>
      </c>
      <c r="Z49" s="122"/>
      <c r="AA49" s="118" t="e">
        <f>VLOOKUP(B49,ﾁｰﾑﾃﾞｰﾀ入力!$B$9:$M$208,11)</f>
        <v>#N/A</v>
      </c>
      <c r="AB49" s="119"/>
      <c r="AC49" s="119"/>
      <c r="AD49" s="120"/>
      <c r="AE49" s="121" t="e">
        <f>VLOOKUP(B49,ﾁｰﾑﾃﾞｰﾀ入力!$B$9:$M$208,12)</f>
        <v>#N/A</v>
      </c>
      <c r="AF49" s="247"/>
      <c r="AG49" s="247"/>
      <c r="AH49" s="247"/>
      <c r="AI49" s="122"/>
      <c r="AJ49" s="59" t="e">
        <f>VLOOKUP(B49,ﾁｰﾑﾃﾞｰﾀ入力!$B$9:$O$208,13)</f>
        <v>#N/A</v>
      </c>
      <c r="AK49" s="60" t="e">
        <f>VLOOKUP(B49,ﾁｰﾑﾃﾞｰﾀ入力!$B$9:$O$208,14)</f>
        <v>#N/A</v>
      </c>
    </row>
    <row r="50" spans="1:37" ht="15.95" customHeight="1">
      <c r="A50" s="18">
        <v>32</v>
      </c>
      <c r="B50" s="95"/>
      <c r="C50" s="115"/>
      <c r="D50" s="117"/>
      <c r="E50" s="115"/>
      <c r="F50" s="116"/>
      <c r="G50" s="115" t="e">
        <f>VLOOKUP(B50,ﾁｰﾑﾃﾞｰﾀ入力!$B$9:$M$208,2)</f>
        <v>#N/A</v>
      </c>
      <c r="H50" s="117"/>
      <c r="I50" s="14" t="s">
        <v>15</v>
      </c>
      <c r="J50" s="117" t="e">
        <f>VLOOKUP(B50,ﾁｰﾑﾃﾞｰﾀ入力!$B$9:$M$208,4)</f>
        <v>#N/A</v>
      </c>
      <c r="K50" s="116"/>
      <c r="L50" s="115" t="e">
        <f>VLOOKUP(B50,ﾁｰﾑﾃﾞｰﾀ入力!$B$9:$M$208,5)</f>
        <v>#N/A</v>
      </c>
      <c r="M50" s="116"/>
      <c r="N50" s="115" t="e">
        <f>VLOOKUP(B50,ﾁｰﾑﾃﾞｰﾀ入力!$B$9:$M$208,6)</f>
        <v>#N/A</v>
      </c>
      <c r="O50" s="117"/>
      <c r="P50" s="117"/>
      <c r="Q50" s="117"/>
      <c r="R50" s="117"/>
      <c r="S50" s="117"/>
      <c r="T50" s="116"/>
      <c r="U50" s="121" t="e">
        <f>VLOOKUP(B50,ﾁｰﾑﾃﾞｰﾀ入力!$B$9:$M$208,8)</f>
        <v>#N/A</v>
      </c>
      <c r="V50" s="122"/>
      <c r="W50" s="121" t="e">
        <f>VLOOKUP(B50,ﾁｰﾑﾃﾞｰﾀ入力!$B$9:$M$208,9)</f>
        <v>#N/A</v>
      </c>
      <c r="X50" s="122"/>
      <c r="Y50" s="121" t="e">
        <f>VLOOKUP(B50,ﾁｰﾑﾃﾞｰﾀ入力!$B$9:$M$208,10)</f>
        <v>#N/A</v>
      </c>
      <c r="Z50" s="122"/>
      <c r="AA50" s="118" t="e">
        <f>VLOOKUP(B50,ﾁｰﾑﾃﾞｰﾀ入力!$B$9:$M$208,11)</f>
        <v>#N/A</v>
      </c>
      <c r="AB50" s="119"/>
      <c r="AC50" s="119"/>
      <c r="AD50" s="120"/>
      <c r="AE50" s="121" t="e">
        <f>VLOOKUP(B50,ﾁｰﾑﾃﾞｰﾀ入力!$B$9:$M$208,12)</f>
        <v>#N/A</v>
      </c>
      <c r="AF50" s="247"/>
      <c r="AG50" s="247"/>
      <c r="AH50" s="247"/>
      <c r="AI50" s="122"/>
      <c r="AJ50" s="59" t="e">
        <f>VLOOKUP(B50,ﾁｰﾑﾃﾞｰﾀ入力!$B$9:$O$208,13)</f>
        <v>#N/A</v>
      </c>
      <c r="AK50" s="60" t="e">
        <f>VLOOKUP(B50,ﾁｰﾑﾃﾞｰﾀ入力!$B$9:$O$208,14)</f>
        <v>#N/A</v>
      </c>
    </row>
    <row r="51" spans="1:37" ht="15.95" customHeight="1">
      <c r="A51" s="18">
        <v>33</v>
      </c>
      <c r="B51" s="95"/>
      <c r="C51" s="115"/>
      <c r="D51" s="117"/>
      <c r="E51" s="115"/>
      <c r="F51" s="116"/>
      <c r="G51" s="115" t="e">
        <f>VLOOKUP(B51,ﾁｰﾑﾃﾞｰﾀ入力!$B$9:$M$208,2)</f>
        <v>#N/A</v>
      </c>
      <c r="H51" s="117"/>
      <c r="I51" s="14" t="s">
        <v>15</v>
      </c>
      <c r="J51" s="117" t="e">
        <f>VLOOKUP(B51,ﾁｰﾑﾃﾞｰﾀ入力!$B$9:$M$208,4)</f>
        <v>#N/A</v>
      </c>
      <c r="K51" s="116"/>
      <c r="L51" s="115" t="e">
        <f>VLOOKUP(B51,ﾁｰﾑﾃﾞｰﾀ入力!$B$9:$M$208,5)</f>
        <v>#N/A</v>
      </c>
      <c r="M51" s="116"/>
      <c r="N51" s="115" t="e">
        <f>VLOOKUP(B51,ﾁｰﾑﾃﾞｰﾀ入力!$B$9:$M$208,6)</f>
        <v>#N/A</v>
      </c>
      <c r="O51" s="117"/>
      <c r="P51" s="117"/>
      <c r="Q51" s="117"/>
      <c r="R51" s="117"/>
      <c r="S51" s="117"/>
      <c r="T51" s="116"/>
      <c r="U51" s="121" t="e">
        <f>VLOOKUP(B51,ﾁｰﾑﾃﾞｰﾀ入力!$B$9:$M$208,8)</f>
        <v>#N/A</v>
      </c>
      <c r="V51" s="122"/>
      <c r="W51" s="121" t="e">
        <f>VLOOKUP(B51,ﾁｰﾑﾃﾞｰﾀ入力!$B$9:$M$208,9)</f>
        <v>#N/A</v>
      </c>
      <c r="X51" s="122"/>
      <c r="Y51" s="121" t="e">
        <f>VLOOKUP(B51,ﾁｰﾑﾃﾞｰﾀ入力!$B$9:$M$208,10)</f>
        <v>#N/A</v>
      </c>
      <c r="Z51" s="122"/>
      <c r="AA51" s="118" t="e">
        <f>VLOOKUP(B51,ﾁｰﾑﾃﾞｰﾀ入力!$B$9:$M$208,11)</f>
        <v>#N/A</v>
      </c>
      <c r="AB51" s="119"/>
      <c r="AC51" s="119"/>
      <c r="AD51" s="120"/>
      <c r="AE51" s="121" t="e">
        <f>VLOOKUP(B51,ﾁｰﾑﾃﾞｰﾀ入力!$B$9:$M$208,12)</f>
        <v>#N/A</v>
      </c>
      <c r="AF51" s="247"/>
      <c r="AG51" s="247"/>
      <c r="AH51" s="247"/>
      <c r="AI51" s="122"/>
      <c r="AJ51" s="59" t="e">
        <f>VLOOKUP(B51,ﾁｰﾑﾃﾞｰﾀ入力!$B$9:$O$208,13)</f>
        <v>#N/A</v>
      </c>
      <c r="AK51" s="60" t="e">
        <f>VLOOKUP(B51,ﾁｰﾑﾃﾞｰﾀ入力!$B$9:$O$208,14)</f>
        <v>#N/A</v>
      </c>
    </row>
    <row r="52" spans="1:37" ht="15.95" customHeight="1">
      <c r="A52" s="18">
        <v>34</v>
      </c>
      <c r="B52" s="95"/>
      <c r="C52" s="115"/>
      <c r="D52" s="117"/>
      <c r="E52" s="115"/>
      <c r="F52" s="116"/>
      <c r="G52" s="115" t="e">
        <f>VLOOKUP(B52,ﾁｰﾑﾃﾞｰﾀ入力!$B$9:$M$208,2)</f>
        <v>#N/A</v>
      </c>
      <c r="H52" s="117"/>
      <c r="I52" s="14" t="s">
        <v>15</v>
      </c>
      <c r="J52" s="117" t="e">
        <f>VLOOKUP(B52,ﾁｰﾑﾃﾞｰﾀ入力!$B$9:$M$208,4)</f>
        <v>#N/A</v>
      </c>
      <c r="K52" s="116"/>
      <c r="L52" s="115" t="e">
        <f>VLOOKUP(B52,ﾁｰﾑﾃﾞｰﾀ入力!$B$9:$M$208,5)</f>
        <v>#N/A</v>
      </c>
      <c r="M52" s="116"/>
      <c r="N52" s="115" t="e">
        <f>VLOOKUP(B52,ﾁｰﾑﾃﾞｰﾀ入力!$B$9:$M$208,6)</f>
        <v>#N/A</v>
      </c>
      <c r="O52" s="117"/>
      <c r="P52" s="117"/>
      <c r="Q52" s="117"/>
      <c r="R52" s="117"/>
      <c r="S52" s="117"/>
      <c r="T52" s="116"/>
      <c r="U52" s="121" t="e">
        <f>VLOOKUP(B52,ﾁｰﾑﾃﾞｰﾀ入力!$B$9:$M$208,8)</f>
        <v>#N/A</v>
      </c>
      <c r="V52" s="122"/>
      <c r="W52" s="121" t="e">
        <f>VLOOKUP(B52,ﾁｰﾑﾃﾞｰﾀ入力!$B$9:$M$208,9)</f>
        <v>#N/A</v>
      </c>
      <c r="X52" s="122"/>
      <c r="Y52" s="121" t="e">
        <f>VLOOKUP(B52,ﾁｰﾑﾃﾞｰﾀ入力!$B$9:$M$208,10)</f>
        <v>#N/A</v>
      </c>
      <c r="Z52" s="122"/>
      <c r="AA52" s="118" t="e">
        <f>VLOOKUP(B52,ﾁｰﾑﾃﾞｰﾀ入力!$B$9:$M$208,11)</f>
        <v>#N/A</v>
      </c>
      <c r="AB52" s="119"/>
      <c r="AC52" s="119"/>
      <c r="AD52" s="120"/>
      <c r="AE52" s="121" t="e">
        <f>VLOOKUP(B52,ﾁｰﾑﾃﾞｰﾀ入力!$B$9:$M$208,12)</f>
        <v>#N/A</v>
      </c>
      <c r="AF52" s="247"/>
      <c r="AG52" s="247"/>
      <c r="AH52" s="247"/>
      <c r="AI52" s="122"/>
      <c r="AJ52" s="59" t="e">
        <f>VLOOKUP(B52,ﾁｰﾑﾃﾞｰﾀ入力!$B$9:$O$208,13)</f>
        <v>#N/A</v>
      </c>
      <c r="AK52" s="60" t="e">
        <f>VLOOKUP(B52,ﾁｰﾑﾃﾞｰﾀ入力!$B$9:$O$208,14)</f>
        <v>#N/A</v>
      </c>
    </row>
    <row r="53" spans="1:37" ht="15.95" customHeight="1">
      <c r="A53" s="18">
        <v>35</v>
      </c>
      <c r="B53" s="95"/>
      <c r="C53" s="115"/>
      <c r="D53" s="117"/>
      <c r="E53" s="115"/>
      <c r="F53" s="116"/>
      <c r="G53" s="115" t="e">
        <f>VLOOKUP(B53,ﾁｰﾑﾃﾞｰﾀ入力!$B$9:$M$208,2)</f>
        <v>#N/A</v>
      </c>
      <c r="H53" s="117"/>
      <c r="I53" s="14" t="s">
        <v>15</v>
      </c>
      <c r="J53" s="117" t="e">
        <f>VLOOKUP(B53,ﾁｰﾑﾃﾞｰﾀ入力!$B$9:$M$208,4)</f>
        <v>#N/A</v>
      </c>
      <c r="K53" s="116"/>
      <c r="L53" s="115" t="e">
        <f>VLOOKUP(B53,ﾁｰﾑﾃﾞｰﾀ入力!$B$9:$M$208,5)</f>
        <v>#N/A</v>
      </c>
      <c r="M53" s="116"/>
      <c r="N53" s="115" t="e">
        <f>VLOOKUP(B53,ﾁｰﾑﾃﾞｰﾀ入力!$B$9:$M$208,6)</f>
        <v>#N/A</v>
      </c>
      <c r="O53" s="117"/>
      <c r="P53" s="117"/>
      <c r="Q53" s="117"/>
      <c r="R53" s="117"/>
      <c r="S53" s="117"/>
      <c r="T53" s="116"/>
      <c r="U53" s="121" t="e">
        <f>VLOOKUP(B53,ﾁｰﾑﾃﾞｰﾀ入力!$B$9:$M$208,8)</f>
        <v>#N/A</v>
      </c>
      <c r="V53" s="122"/>
      <c r="W53" s="121" t="e">
        <f>VLOOKUP(B53,ﾁｰﾑﾃﾞｰﾀ入力!$B$9:$M$208,9)</f>
        <v>#N/A</v>
      </c>
      <c r="X53" s="122"/>
      <c r="Y53" s="121" t="e">
        <f>VLOOKUP(B53,ﾁｰﾑﾃﾞｰﾀ入力!$B$9:$M$208,10)</f>
        <v>#N/A</v>
      </c>
      <c r="Z53" s="122"/>
      <c r="AA53" s="118" t="e">
        <f>VLOOKUP(B53,ﾁｰﾑﾃﾞｰﾀ入力!$B$9:$M$208,11)</f>
        <v>#N/A</v>
      </c>
      <c r="AB53" s="119"/>
      <c r="AC53" s="119"/>
      <c r="AD53" s="120"/>
      <c r="AE53" s="121" t="e">
        <f>VLOOKUP(B53,ﾁｰﾑﾃﾞｰﾀ入力!$B$9:$M$208,12)</f>
        <v>#N/A</v>
      </c>
      <c r="AF53" s="247"/>
      <c r="AG53" s="247"/>
      <c r="AH53" s="247"/>
      <c r="AI53" s="122"/>
      <c r="AJ53" s="59" t="e">
        <f>VLOOKUP(B53,ﾁｰﾑﾃﾞｰﾀ入力!$B$9:$O$208,13)</f>
        <v>#N/A</v>
      </c>
      <c r="AK53" s="60" t="e">
        <f>VLOOKUP(B53,ﾁｰﾑﾃﾞｰﾀ入力!$B$9:$O$208,14)</f>
        <v>#N/A</v>
      </c>
    </row>
    <row r="54" spans="1:37" ht="15.95" customHeight="1">
      <c r="A54" s="18">
        <v>36</v>
      </c>
      <c r="B54" s="95"/>
      <c r="C54" s="115"/>
      <c r="D54" s="117"/>
      <c r="E54" s="115"/>
      <c r="F54" s="116"/>
      <c r="G54" s="115" t="e">
        <f>VLOOKUP(B54,ﾁｰﾑﾃﾞｰﾀ入力!$B$9:$M$208,2)</f>
        <v>#N/A</v>
      </c>
      <c r="H54" s="117"/>
      <c r="I54" s="14" t="s">
        <v>15</v>
      </c>
      <c r="J54" s="117" t="e">
        <f>VLOOKUP(B54,ﾁｰﾑﾃﾞｰﾀ入力!$B$9:$M$208,4)</f>
        <v>#N/A</v>
      </c>
      <c r="K54" s="116"/>
      <c r="L54" s="115" t="e">
        <f>VLOOKUP(B54,ﾁｰﾑﾃﾞｰﾀ入力!$B$9:$M$208,5)</f>
        <v>#N/A</v>
      </c>
      <c r="M54" s="116"/>
      <c r="N54" s="115" t="e">
        <f>VLOOKUP(B54,ﾁｰﾑﾃﾞｰﾀ入力!$B$9:$M$208,6)</f>
        <v>#N/A</v>
      </c>
      <c r="O54" s="117"/>
      <c r="P54" s="117"/>
      <c r="Q54" s="117"/>
      <c r="R54" s="117"/>
      <c r="S54" s="117"/>
      <c r="T54" s="116"/>
      <c r="U54" s="121" t="e">
        <f>VLOOKUP(B54,ﾁｰﾑﾃﾞｰﾀ入力!$B$9:$M$208,8)</f>
        <v>#N/A</v>
      </c>
      <c r="V54" s="122"/>
      <c r="W54" s="121" t="e">
        <f>VLOOKUP(B54,ﾁｰﾑﾃﾞｰﾀ入力!$B$9:$M$208,9)</f>
        <v>#N/A</v>
      </c>
      <c r="X54" s="122"/>
      <c r="Y54" s="121" t="e">
        <f>VLOOKUP(B54,ﾁｰﾑﾃﾞｰﾀ入力!$B$9:$M$208,10)</f>
        <v>#N/A</v>
      </c>
      <c r="Z54" s="122"/>
      <c r="AA54" s="118" t="e">
        <f>VLOOKUP(B54,ﾁｰﾑﾃﾞｰﾀ入力!$B$9:$M$208,11)</f>
        <v>#N/A</v>
      </c>
      <c r="AB54" s="119"/>
      <c r="AC54" s="119"/>
      <c r="AD54" s="120"/>
      <c r="AE54" s="121" t="e">
        <f>VLOOKUP(B54,ﾁｰﾑﾃﾞｰﾀ入力!$B$9:$M$208,12)</f>
        <v>#N/A</v>
      </c>
      <c r="AF54" s="247"/>
      <c r="AG54" s="247"/>
      <c r="AH54" s="247"/>
      <c r="AI54" s="122"/>
      <c r="AJ54" s="59" t="e">
        <f>VLOOKUP(B54,ﾁｰﾑﾃﾞｰﾀ入力!$B$9:$O$208,13)</f>
        <v>#N/A</v>
      </c>
      <c r="AK54" s="60" t="e">
        <f>VLOOKUP(B54,ﾁｰﾑﾃﾞｰﾀ入力!$B$9:$O$208,14)</f>
        <v>#N/A</v>
      </c>
    </row>
    <row r="55" spans="1:37" ht="15.95" customHeight="1">
      <c r="A55" s="18">
        <v>37</v>
      </c>
      <c r="B55" s="95"/>
      <c r="C55" s="115"/>
      <c r="D55" s="117"/>
      <c r="E55" s="115"/>
      <c r="F55" s="116"/>
      <c r="G55" s="115" t="e">
        <f>VLOOKUP(B55,ﾁｰﾑﾃﾞｰﾀ入力!$B$9:$M$208,2)</f>
        <v>#N/A</v>
      </c>
      <c r="H55" s="117"/>
      <c r="I55" s="14" t="s">
        <v>15</v>
      </c>
      <c r="J55" s="117" t="e">
        <f>VLOOKUP(B55,ﾁｰﾑﾃﾞｰﾀ入力!$B$9:$M$208,4)</f>
        <v>#N/A</v>
      </c>
      <c r="K55" s="116"/>
      <c r="L55" s="115" t="e">
        <f>VLOOKUP(B55,ﾁｰﾑﾃﾞｰﾀ入力!$B$9:$M$208,5)</f>
        <v>#N/A</v>
      </c>
      <c r="M55" s="116"/>
      <c r="N55" s="115" t="e">
        <f>VLOOKUP(B55,ﾁｰﾑﾃﾞｰﾀ入力!$B$9:$M$208,6)</f>
        <v>#N/A</v>
      </c>
      <c r="O55" s="117"/>
      <c r="P55" s="117"/>
      <c r="Q55" s="117"/>
      <c r="R55" s="117"/>
      <c r="S55" s="117"/>
      <c r="T55" s="116"/>
      <c r="U55" s="121" t="e">
        <f>VLOOKUP(B55,ﾁｰﾑﾃﾞｰﾀ入力!$B$9:$M$208,8)</f>
        <v>#N/A</v>
      </c>
      <c r="V55" s="122"/>
      <c r="W55" s="121" t="e">
        <f>VLOOKUP(B55,ﾁｰﾑﾃﾞｰﾀ入力!$B$9:$M$208,9)</f>
        <v>#N/A</v>
      </c>
      <c r="X55" s="122"/>
      <c r="Y55" s="121" t="e">
        <f>VLOOKUP(B55,ﾁｰﾑﾃﾞｰﾀ入力!$B$9:$M$208,10)</f>
        <v>#N/A</v>
      </c>
      <c r="Z55" s="122"/>
      <c r="AA55" s="118" t="e">
        <f>VLOOKUP(B55,ﾁｰﾑﾃﾞｰﾀ入力!$B$9:$M$208,11)</f>
        <v>#N/A</v>
      </c>
      <c r="AB55" s="119"/>
      <c r="AC55" s="119"/>
      <c r="AD55" s="120"/>
      <c r="AE55" s="121" t="e">
        <f>VLOOKUP(B55,ﾁｰﾑﾃﾞｰﾀ入力!$B$9:$M$208,12)</f>
        <v>#N/A</v>
      </c>
      <c r="AF55" s="247"/>
      <c r="AG55" s="247"/>
      <c r="AH55" s="247"/>
      <c r="AI55" s="122"/>
      <c r="AJ55" s="59" t="e">
        <f>VLOOKUP(B55,ﾁｰﾑﾃﾞｰﾀ入力!$B$9:$O$208,13)</f>
        <v>#N/A</v>
      </c>
      <c r="AK55" s="60" t="e">
        <f>VLOOKUP(B55,ﾁｰﾑﾃﾞｰﾀ入力!$B$9:$O$208,14)</f>
        <v>#N/A</v>
      </c>
    </row>
    <row r="56" spans="1:37" ht="15.95" customHeight="1">
      <c r="A56" s="18">
        <v>38</v>
      </c>
      <c r="B56" s="95"/>
      <c r="C56" s="115"/>
      <c r="D56" s="117"/>
      <c r="E56" s="115"/>
      <c r="F56" s="116"/>
      <c r="G56" s="115" t="e">
        <f>VLOOKUP(B56,ﾁｰﾑﾃﾞｰﾀ入力!$B$9:$M$208,2)</f>
        <v>#N/A</v>
      </c>
      <c r="H56" s="117"/>
      <c r="I56" s="14" t="s">
        <v>15</v>
      </c>
      <c r="J56" s="117" t="e">
        <f>VLOOKUP(B56,ﾁｰﾑﾃﾞｰﾀ入力!$B$9:$M$208,4)</f>
        <v>#N/A</v>
      </c>
      <c r="K56" s="116"/>
      <c r="L56" s="115" t="e">
        <f>VLOOKUP(B56,ﾁｰﾑﾃﾞｰﾀ入力!$B$9:$M$208,5)</f>
        <v>#N/A</v>
      </c>
      <c r="M56" s="116"/>
      <c r="N56" s="115" t="e">
        <f>VLOOKUP(B56,ﾁｰﾑﾃﾞｰﾀ入力!$B$9:$M$208,6)</f>
        <v>#N/A</v>
      </c>
      <c r="O56" s="117"/>
      <c r="P56" s="117"/>
      <c r="Q56" s="117"/>
      <c r="R56" s="117"/>
      <c r="S56" s="117"/>
      <c r="T56" s="116"/>
      <c r="U56" s="121" t="e">
        <f>VLOOKUP(B56,ﾁｰﾑﾃﾞｰﾀ入力!$B$9:$M$208,8)</f>
        <v>#N/A</v>
      </c>
      <c r="V56" s="122"/>
      <c r="W56" s="121" t="e">
        <f>VLOOKUP(B56,ﾁｰﾑﾃﾞｰﾀ入力!$B$9:$M$208,9)</f>
        <v>#N/A</v>
      </c>
      <c r="X56" s="122"/>
      <c r="Y56" s="121" t="e">
        <f>VLOOKUP(B56,ﾁｰﾑﾃﾞｰﾀ入力!$B$9:$M$208,10)</f>
        <v>#N/A</v>
      </c>
      <c r="Z56" s="122"/>
      <c r="AA56" s="118" t="e">
        <f>VLOOKUP(B56,ﾁｰﾑﾃﾞｰﾀ入力!$B$9:$M$208,11)</f>
        <v>#N/A</v>
      </c>
      <c r="AB56" s="119"/>
      <c r="AC56" s="119"/>
      <c r="AD56" s="120"/>
      <c r="AE56" s="121" t="e">
        <f>VLOOKUP(B56,ﾁｰﾑﾃﾞｰﾀ入力!$B$9:$M$208,12)</f>
        <v>#N/A</v>
      </c>
      <c r="AF56" s="247"/>
      <c r="AG56" s="247"/>
      <c r="AH56" s="247"/>
      <c r="AI56" s="122"/>
      <c r="AJ56" s="59" t="e">
        <f>VLOOKUP(B56,ﾁｰﾑﾃﾞｰﾀ入力!$B$9:$O$208,13)</f>
        <v>#N/A</v>
      </c>
      <c r="AK56" s="60" t="e">
        <f>VLOOKUP(B56,ﾁｰﾑﾃﾞｰﾀ入力!$B$9:$O$208,14)</f>
        <v>#N/A</v>
      </c>
    </row>
    <row r="57" spans="1:37" ht="15.95" customHeight="1">
      <c r="A57" s="18">
        <v>39</v>
      </c>
      <c r="B57" s="95"/>
      <c r="C57" s="115"/>
      <c r="D57" s="117"/>
      <c r="E57" s="115"/>
      <c r="F57" s="116"/>
      <c r="G57" s="115" t="e">
        <f>VLOOKUP(B57,ﾁｰﾑﾃﾞｰﾀ入力!$B$9:$M$208,2)</f>
        <v>#N/A</v>
      </c>
      <c r="H57" s="117"/>
      <c r="I57" s="14" t="s">
        <v>15</v>
      </c>
      <c r="J57" s="117" t="e">
        <f>VLOOKUP(B57,ﾁｰﾑﾃﾞｰﾀ入力!$B$9:$M$208,4)</f>
        <v>#N/A</v>
      </c>
      <c r="K57" s="116"/>
      <c r="L57" s="115" t="e">
        <f>VLOOKUP(B57,ﾁｰﾑﾃﾞｰﾀ入力!$B$9:$M$208,5)</f>
        <v>#N/A</v>
      </c>
      <c r="M57" s="116"/>
      <c r="N57" s="115" t="e">
        <f>VLOOKUP(B57,ﾁｰﾑﾃﾞｰﾀ入力!$B$9:$M$208,6)</f>
        <v>#N/A</v>
      </c>
      <c r="O57" s="117"/>
      <c r="P57" s="117"/>
      <c r="Q57" s="117"/>
      <c r="R57" s="117"/>
      <c r="S57" s="117"/>
      <c r="T57" s="116"/>
      <c r="U57" s="121" t="e">
        <f>VLOOKUP(B57,ﾁｰﾑﾃﾞｰﾀ入力!$B$9:$M$208,8)</f>
        <v>#N/A</v>
      </c>
      <c r="V57" s="122"/>
      <c r="W57" s="121" t="e">
        <f>VLOOKUP(B57,ﾁｰﾑﾃﾞｰﾀ入力!$B$9:$M$208,9)</f>
        <v>#N/A</v>
      </c>
      <c r="X57" s="122"/>
      <c r="Y57" s="121" t="e">
        <f>VLOOKUP(B57,ﾁｰﾑﾃﾞｰﾀ入力!$B$9:$M$208,10)</f>
        <v>#N/A</v>
      </c>
      <c r="Z57" s="122"/>
      <c r="AA57" s="118" t="e">
        <f>VLOOKUP(B57,ﾁｰﾑﾃﾞｰﾀ入力!$B$9:$M$208,11)</f>
        <v>#N/A</v>
      </c>
      <c r="AB57" s="119"/>
      <c r="AC57" s="119"/>
      <c r="AD57" s="120"/>
      <c r="AE57" s="121" t="e">
        <f>VLOOKUP(B57,ﾁｰﾑﾃﾞｰﾀ入力!$B$9:$M$208,12)</f>
        <v>#N/A</v>
      </c>
      <c r="AF57" s="247"/>
      <c r="AG57" s="247"/>
      <c r="AH57" s="247"/>
      <c r="AI57" s="122"/>
      <c r="AJ57" s="59" t="e">
        <f>VLOOKUP(B57,ﾁｰﾑﾃﾞｰﾀ入力!$B$9:$O$208,13)</f>
        <v>#N/A</v>
      </c>
      <c r="AK57" s="60" t="e">
        <f>VLOOKUP(B57,ﾁｰﾑﾃﾞｰﾀ入力!$B$9:$O$208,14)</f>
        <v>#N/A</v>
      </c>
    </row>
    <row r="58" spans="1:37" ht="15.95" customHeight="1">
      <c r="A58" s="18">
        <v>40</v>
      </c>
      <c r="B58" s="95"/>
      <c r="C58" s="115"/>
      <c r="D58" s="117"/>
      <c r="E58" s="115"/>
      <c r="F58" s="116"/>
      <c r="G58" s="115" t="e">
        <f>VLOOKUP(B58,ﾁｰﾑﾃﾞｰﾀ入力!$B$9:$M$208,2)</f>
        <v>#N/A</v>
      </c>
      <c r="H58" s="117"/>
      <c r="I58" s="14" t="s">
        <v>15</v>
      </c>
      <c r="J58" s="117" t="e">
        <f>VLOOKUP(B58,ﾁｰﾑﾃﾞｰﾀ入力!$B$9:$M$208,4)</f>
        <v>#N/A</v>
      </c>
      <c r="K58" s="116"/>
      <c r="L58" s="115" t="e">
        <f>VLOOKUP(B58,ﾁｰﾑﾃﾞｰﾀ入力!$B$9:$M$208,5)</f>
        <v>#N/A</v>
      </c>
      <c r="M58" s="116"/>
      <c r="N58" s="115" t="e">
        <f>VLOOKUP(B58,ﾁｰﾑﾃﾞｰﾀ入力!$B$9:$M$208,6)</f>
        <v>#N/A</v>
      </c>
      <c r="O58" s="117"/>
      <c r="P58" s="117"/>
      <c r="Q58" s="117"/>
      <c r="R58" s="117"/>
      <c r="S58" s="117"/>
      <c r="T58" s="116"/>
      <c r="U58" s="121" t="e">
        <f>VLOOKUP(B58,ﾁｰﾑﾃﾞｰﾀ入力!$B$9:$M$208,8)</f>
        <v>#N/A</v>
      </c>
      <c r="V58" s="122"/>
      <c r="W58" s="121" t="e">
        <f>VLOOKUP(B58,ﾁｰﾑﾃﾞｰﾀ入力!$B$9:$M$208,9)</f>
        <v>#N/A</v>
      </c>
      <c r="X58" s="122"/>
      <c r="Y58" s="121" t="e">
        <f>VLOOKUP(B58,ﾁｰﾑﾃﾞｰﾀ入力!$B$9:$M$208,10)</f>
        <v>#N/A</v>
      </c>
      <c r="Z58" s="122"/>
      <c r="AA58" s="118" t="e">
        <f>VLOOKUP(B58,ﾁｰﾑﾃﾞｰﾀ入力!$B$9:$M$208,11)</f>
        <v>#N/A</v>
      </c>
      <c r="AB58" s="119"/>
      <c r="AC58" s="119"/>
      <c r="AD58" s="120"/>
      <c r="AE58" s="121" t="e">
        <f>VLOOKUP(B58,ﾁｰﾑﾃﾞｰﾀ入力!$B$9:$M$208,12)</f>
        <v>#N/A</v>
      </c>
      <c r="AF58" s="247"/>
      <c r="AG58" s="247"/>
      <c r="AH58" s="247"/>
      <c r="AI58" s="122"/>
      <c r="AJ58" s="59" t="e">
        <f>VLOOKUP(B58,ﾁｰﾑﾃﾞｰﾀ入力!$B$9:$O$208,13)</f>
        <v>#N/A</v>
      </c>
      <c r="AK58" s="60" t="e">
        <f>VLOOKUP(B58,ﾁｰﾑﾃﾞｰﾀ入力!$B$9:$O$208,14)</f>
        <v>#N/A</v>
      </c>
    </row>
    <row r="59" spans="1:37" ht="14.1" customHeight="1">
      <c r="A59" s="243" t="s">
        <v>32</v>
      </c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71"/>
      <c r="AK59" s="38"/>
    </row>
    <row r="60" spans="1:37" ht="18" customHeight="1">
      <c r="A60" s="191" t="s">
        <v>29</v>
      </c>
      <c r="B60" s="147"/>
      <c r="C60" s="147"/>
      <c r="D60" s="147"/>
      <c r="E60" s="147"/>
      <c r="F60" s="147"/>
      <c r="G60" s="148"/>
      <c r="H60" s="58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69"/>
      <c r="AK60" s="62"/>
    </row>
    <row r="61" spans="1:37" ht="18" customHeight="1">
      <c r="A61" s="195"/>
      <c r="B61" s="196"/>
      <c r="C61" s="196"/>
      <c r="D61" s="196"/>
      <c r="E61" s="196"/>
      <c r="F61" s="196"/>
      <c r="G61" s="197"/>
      <c r="H61" s="57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70"/>
      <c r="AK61" s="42"/>
    </row>
    <row r="62" spans="1:37" ht="18" customHeight="1"/>
    <row r="63" spans="1:37" ht="18" customHeight="1"/>
    <row r="64" spans="1:37" ht="18" customHeight="1"/>
    <row r="65" ht="18" customHeight="1"/>
    <row r="66" ht="18" customHeight="1"/>
    <row r="67" ht="18" customHeight="1"/>
    <row r="68" ht="18" customHeight="1"/>
    <row r="69" ht="18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</sheetData>
  <mergeCells count="604">
    <mergeCell ref="A3:D3"/>
    <mergeCell ref="E3:G3"/>
    <mergeCell ref="H3:J3"/>
    <mergeCell ref="L3:N3"/>
    <mergeCell ref="S3:V3"/>
    <mergeCell ref="W3:AI3"/>
    <mergeCell ref="A1:Z1"/>
    <mergeCell ref="AA1:AG1"/>
    <mergeCell ref="AH1:AI1"/>
    <mergeCell ref="A2:N2"/>
    <mergeCell ref="P2:R2"/>
    <mergeCell ref="T2:V2"/>
    <mergeCell ref="X2:Z2"/>
    <mergeCell ref="AB2:AD2"/>
    <mergeCell ref="A6:D6"/>
    <mergeCell ref="E6:R6"/>
    <mergeCell ref="S6:V6"/>
    <mergeCell ref="W6:AI6"/>
    <mergeCell ref="A7:D7"/>
    <mergeCell ref="E7:R7"/>
    <mergeCell ref="S7:V7"/>
    <mergeCell ref="W7:AI7"/>
    <mergeCell ref="A4:D4"/>
    <mergeCell ref="E4:R4"/>
    <mergeCell ref="S4:V4"/>
    <mergeCell ref="W4:AI4"/>
    <mergeCell ref="A5:D5"/>
    <mergeCell ref="E5:R5"/>
    <mergeCell ref="S5:V5"/>
    <mergeCell ref="W5:AI5"/>
    <mergeCell ref="V8:W8"/>
    <mergeCell ref="Y8:Z8"/>
    <mergeCell ref="AA8:AD8"/>
    <mergeCell ref="AE8:AF8"/>
    <mergeCell ref="AH8:AI8"/>
    <mergeCell ref="E9:H9"/>
    <mergeCell ref="I9:L9"/>
    <mergeCell ref="M9:N9"/>
    <mergeCell ref="P9:Q9"/>
    <mergeCell ref="R9:U9"/>
    <mergeCell ref="E8:H8"/>
    <mergeCell ref="I8:L8"/>
    <mergeCell ref="M8:N8"/>
    <mergeCell ref="P8:Q8"/>
    <mergeCell ref="R8:U8"/>
    <mergeCell ref="V9:W9"/>
    <mergeCell ref="Y9:Z9"/>
    <mergeCell ref="AA9:AD9"/>
    <mergeCell ref="AE9:AF9"/>
    <mergeCell ref="AH9:AI9"/>
    <mergeCell ref="A10:I10"/>
    <mergeCell ref="J10:M10"/>
    <mergeCell ref="N10:O10"/>
    <mergeCell ref="P10:Q10"/>
    <mergeCell ref="R10:U10"/>
    <mergeCell ref="A8:D9"/>
    <mergeCell ref="V10:W10"/>
    <mergeCell ref="Y10:AA10"/>
    <mergeCell ref="AB10:AC10"/>
    <mergeCell ref="A11:I11"/>
    <mergeCell ref="J11:M11"/>
    <mergeCell ref="N11:O11"/>
    <mergeCell ref="P11:Q11"/>
    <mergeCell ref="R11:U11"/>
    <mergeCell ref="V11:W11"/>
    <mergeCell ref="Y11:AA11"/>
    <mergeCell ref="AB11:AC11"/>
    <mergeCell ref="A12:I12"/>
    <mergeCell ref="J12:M12"/>
    <mergeCell ref="N12:O12"/>
    <mergeCell ref="P12:Q12"/>
    <mergeCell ref="R12:U12"/>
    <mergeCell ref="V12:W12"/>
    <mergeCell ref="Y12:AA12"/>
    <mergeCell ref="AB12:AC12"/>
    <mergeCell ref="Y13:AA13"/>
    <mergeCell ref="AB13:AC13"/>
    <mergeCell ref="A14:I14"/>
    <mergeCell ref="J14:M14"/>
    <mergeCell ref="N14:O14"/>
    <mergeCell ref="P14:Q14"/>
    <mergeCell ref="R14:U14"/>
    <mergeCell ref="V14:W14"/>
    <mergeCell ref="Y14:AA14"/>
    <mergeCell ref="AB14:AC14"/>
    <mergeCell ref="A13:I13"/>
    <mergeCell ref="J13:M13"/>
    <mergeCell ref="N13:O13"/>
    <mergeCell ref="P13:Q13"/>
    <mergeCell ref="R13:U13"/>
    <mergeCell ref="V13:W13"/>
    <mergeCell ref="N17:T18"/>
    <mergeCell ref="U17:V18"/>
    <mergeCell ref="W17:X18"/>
    <mergeCell ref="Y17:Z18"/>
    <mergeCell ref="AA17:AD18"/>
    <mergeCell ref="AE17:AI18"/>
    <mergeCell ref="A17:A18"/>
    <mergeCell ref="B17:B18"/>
    <mergeCell ref="C17:D18"/>
    <mergeCell ref="E17:F18"/>
    <mergeCell ref="G17:K17"/>
    <mergeCell ref="L17:M18"/>
    <mergeCell ref="G18:H18"/>
    <mergeCell ref="J18:K18"/>
    <mergeCell ref="S19:T19"/>
    <mergeCell ref="U19:V19"/>
    <mergeCell ref="W19:X19"/>
    <mergeCell ref="Y19:Z19"/>
    <mergeCell ref="AA19:AD19"/>
    <mergeCell ref="AE19:AI19"/>
    <mergeCell ref="C19:D19"/>
    <mergeCell ref="E19:F19"/>
    <mergeCell ref="G19:H19"/>
    <mergeCell ref="J19:K19"/>
    <mergeCell ref="L19:M19"/>
    <mergeCell ref="N19:R19"/>
    <mergeCell ref="S20:T20"/>
    <mergeCell ref="U20:V20"/>
    <mergeCell ref="W20:X20"/>
    <mergeCell ref="Y20:Z20"/>
    <mergeCell ref="AA20:AD20"/>
    <mergeCell ref="AE20:AI20"/>
    <mergeCell ref="C20:D20"/>
    <mergeCell ref="E20:F20"/>
    <mergeCell ref="G20:H20"/>
    <mergeCell ref="J20:K20"/>
    <mergeCell ref="L20:M20"/>
    <mergeCell ref="N20:R20"/>
    <mergeCell ref="S21:T21"/>
    <mergeCell ref="U21:V21"/>
    <mergeCell ref="W21:X21"/>
    <mergeCell ref="Y21:Z21"/>
    <mergeCell ref="AA21:AD21"/>
    <mergeCell ref="AE21:AI21"/>
    <mergeCell ref="C21:D21"/>
    <mergeCell ref="E21:F21"/>
    <mergeCell ref="G21:H21"/>
    <mergeCell ref="J21:K21"/>
    <mergeCell ref="L21:M21"/>
    <mergeCell ref="N21:R21"/>
    <mergeCell ref="S22:T22"/>
    <mergeCell ref="U22:V22"/>
    <mergeCell ref="W22:X22"/>
    <mergeCell ref="Y22:Z22"/>
    <mergeCell ref="AA22:AD22"/>
    <mergeCell ref="AE22:AI22"/>
    <mergeCell ref="C22:D22"/>
    <mergeCell ref="E22:F22"/>
    <mergeCell ref="G22:H22"/>
    <mergeCell ref="J22:K22"/>
    <mergeCell ref="L22:M22"/>
    <mergeCell ref="N22:R22"/>
    <mergeCell ref="S23:T23"/>
    <mergeCell ref="U23:V23"/>
    <mergeCell ref="W23:X23"/>
    <mergeCell ref="Y23:Z23"/>
    <mergeCell ref="AA23:AD23"/>
    <mergeCell ref="AE23:AI23"/>
    <mergeCell ref="C23:D23"/>
    <mergeCell ref="E23:F23"/>
    <mergeCell ref="G23:H23"/>
    <mergeCell ref="J23:K23"/>
    <mergeCell ref="L23:M23"/>
    <mergeCell ref="N23:R23"/>
    <mergeCell ref="S24:T24"/>
    <mergeCell ref="U24:V24"/>
    <mergeCell ref="W24:X24"/>
    <mergeCell ref="Y24:Z24"/>
    <mergeCell ref="AA24:AD24"/>
    <mergeCell ref="AE24:AI24"/>
    <mergeCell ref="C24:D24"/>
    <mergeCell ref="E24:F24"/>
    <mergeCell ref="G24:H24"/>
    <mergeCell ref="J24:K24"/>
    <mergeCell ref="L24:M24"/>
    <mergeCell ref="N24:R24"/>
    <mergeCell ref="S25:T25"/>
    <mergeCell ref="U25:V25"/>
    <mergeCell ref="W25:X25"/>
    <mergeCell ref="Y25:Z25"/>
    <mergeCell ref="AA25:AD25"/>
    <mergeCell ref="AE25:AI25"/>
    <mergeCell ref="C25:D25"/>
    <mergeCell ref="E25:F25"/>
    <mergeCell ref="G25:H25"/>
    <mergeCell ref="J25:K25"/>
    <mergeCell ref="L25:M25"/>
    <mergeCell ref="N25:R25"/>
    <mergeCell ref="S26:T26"/>
    <mergeCell ref="U26:V26"/>
    <mergeCell ref="W26:X26"/>
    <mergeCell ref="Y26:Z26"/>
    <mergeCell ref="AA26:AD26"/>
    <mergeCell ref="AE26:AI26"/>
    <mergeCell ref="C26:D26"/>
    <mergeCell ref="E26:F26"/>
    <mergeCell ref="G26:H26"/>
    <mergeCell ref="J26:K26"/>
    <mergeCell ref="L26:M26"/>
    <mergeCell ref="N26:R26"/>
    <mergeCell ref="S27:T27"/>
    <mergeCell ref="U27:V27"/>
    <mergeCell ref="W27:X27"/>
    <mergeCell ref="Y27:Z27"/>
    <mergeCell ref="AA27:AD27"/>
    <mergeCell ref="AE27:AI27"/>
    <mergeCell ref="C27:D27"/>
    <mergeCell ref="E27:F27"/>
    <mergeCell ref="G27:H27"/>
    <mergeCell ref="J27:K27"/>
    <mergeCell ref="L27:M27"/>
    <mergeCell ref="N27:R27"/>
    <mergeCell ref="S28:T28"/>
    <mergeCell ref="U28:V28"/>
    <mergeCell ref="W28:X28"/>
    <mergeCell ref="Y28:Z28"/>
    <mergeCell ref="AA28:AD28"/>
    <mergeCell ref="AE28:AI28"/>
    <mergeCell ref="C28:D28"/>
    <mergeCell ref="E28:F28"/>
    <mergeCell ref="G28:H28"/>
    <mergeCell ref="J28:K28"/>
    <mergeCell ref="L28:M28"/>
    <mergeCell ref="N28:R28"/>
    <mergeCell ref="S29:T29"/>
    <mergeCell ref="U29:V29"/>
    <mergeCell ref="W29:X29"/>
    <mergeCell ref="Y29:Z29"/>
    <mergeCell ref="AA29:AD29"/>
    <mergeCell ref="AE29:AI29"/>
    <mergeCell ref="C29:D29"/>
    <mergeCell ref="E29:F29"/>
    <mergeCell ref="G29:H29"/>
    <mergeCell ref="J29:K29"/>
    <mergeCell ref="L29:M29"/>
    <mergeCell ref="N29:R29"/>
    <mergeCell ref="S30:T30"/>
    <mergeCell ref="U30:V30"/>
    <mergeCell ref="W30:X30"/>
    <mergeCell ref="Y30:Z30"/>
    <mergeCell ref="AA30:AD30"/>
    <mergeCell ref="AE30:AI30"/>
    <mergeCell ref="C30:D30"/>
    <mergeCell ref="E30:F30"/>
    <mergeCell ref="G30:H30"/>
    <mergeCell ref="J30:K30"/>
    <mergeCell ref="L30:M30"/>
    <mergeCell ref="N30:R30"/>
    <mergeCell ref="S31:T31"/>
    <mergeCell ref="U31:V31"/>
    <mergeCell ref="W31:X31"/>
    <mergeCell ref="Y31:Z31"/>
    <mergeCell ref="AA31:AD31"/>
    <mergeCell ref="AE31:AI31"/>
    <mergeCell ref="C31:D31"/>
    <mergeCell ref="E31:F31"/>
    <mergeCell ref="G31:H31"/>
    <mergeCell ref="J31:K31"/>
    <mergeCell ref="L31:M31"/>
    <mergeCell ref="N31:R31"/>
    <mergeCell ref="S32:T32"/>
    <mergeCell ref="U32:V32"/>
    <mergeCell ref="W32:X32"/>
    <mergeCell ref="Y32:Z32"/>
    <mergeCell ref="AA32:AD32"/>
    <mergeCell ref="AE32:AI32"/>
    <mergeCell ref="C32:D32"/>
    <mergeCell ref="E32:F32"/>
    <mergeCell ref="G32:H32"/>
    <mergeCell ref="J32:K32"/>
    <mergeCell ref="L32:M32"/>
    <mergeCell ref="N32:R32"/>
    <mergeCell ref="S33:T33"/>
    <mergeCell ref="U33:V33"/>
    <mergeCell ref="W33:X33"/>
    <mergeCell ref="Y33:Z33"/>
    <mergeCell ref="AA33:AD33"/>
    <mergeCell ref="AE33:AI33"/>
    <mergeCell ref="C33:D33"/>
    <mergeCell ref="E33:F33"/>
    <mergeCell ref="G33:H33"/>
    <mergeCell ref="J33:K33"/>
    <mergeCell ref="L33:M33"/>
    <mergeCell ref="N33:R33"/>
    <mergeCell ref="S34:T34"/>
    <mergeCell ref="U34:V34"/>
    <mergeCell ref="W34:X34"/>
    <mergeCell ref="Y34:Z34"/>
    <mergeCell ref="AA34:AD34"/>
    <mergeCell ref="AE34:AI34"/>
    <mergeCell ref="C34:D34"/>
    <mergeCell ref="E34:F34"/>
    <mergeCell ref="G34:H34"/>
    <mergeCell ref="J34:K34"/>
    <mergeCell ref="L34:M34"/>
    <mergeCell ref="N34:R34"/>
    <mergeCell ref="S35:T35"/>
    <mergeCell ref="U35:V35"/>
    <mergeCell ref="W35:X35"/>
    <mergeCell ref="Y35:Z35"/>
    <mergeCell ref="AA35:AD35"/>
    <mergeCell ref="AE35:AI35"/>
    <mergeCell ref="C35:D35"/>
    <mergeCell ref="E35:F35"/>
    <mergeCell ref="G35:H35"/>
    <mergeCell ref="J35:K35"/>
    <mergeCell ref="L35:M35"/>
    <mergeCell ref="N35:R35"/>
    <mergeCell ref="S36:T36"/>
    <mergeCell ref="U36:V36"/>
    <mergeCell ref="W36:X36"/>
    <mergeCell ref="Y36:Z36"/>
    <mergeCell ref="AA36:AD36"/>
    <mergeCell ref="AE36:AI36"/>
    <mergeCell ref="C36:D36"/>
    <mergeCell ref="E36:F36"/>
    <mergeCell ref="G36:H36"/>
    <mergeCell ref="J36:K36"/>
    <mergeCell ref="L36:M36"/>
    <mergeCell ref="N36:R36"/>
    <mergeCell ref="S37:T37"/>
    <mergeCell ref="U37:V37"/>
    <mergeCell ref="W37:X37"/>
    <mergeCell ref="Y37:Z37"/>
    <mergeCell ref="AA37:AD37"/>
    <mergeCell ref="AE37:AI37"/>
    <mergeCell ref="C37:D37"/>
    <mergeCell ref="E37:F37"/>
    <mergeCell ref="G37:H37"/>
    <mergeCell ref="J37:K37"/>
    <mergeCell ref="L37:M37"/>
    <mergeCell ref="N37:R37"/>
    <mergeCell ref="S38:T38"/>
    <mergeCell ref="U38:V38"/>
    <mergeCell ref="W38:X38"/>
    <mergeCell ref="Y38:Z38"/>
    <mergeCell ref="AA38:AD38"/>
    <mergeCell ref="AE38:AI38"/>
    <mergeCell ref="C38:D38"/>
    <mergeCell ref="E38:F38"/>
    <mergeCell ref="G38:H38"/>
    <mergeCell ref="J38:K38"/>
    <mergeCell ref="L38:M38"/>
    <mergeCell ref="N38:R38"/>
    <mergeCell ref="S39:T39"/>
    <mergeCell ref="U39:V39"/>
    <mergeCell ref="W39:X39"/>
    <mergeCell ref="Y39:Z39"/>
    <mergeCell ref="AA39:AD39"/>
    <mergeCell ref="AE39:AI39"/>
    <mergeCell ref="C39:D39"/>
    <mergeCell ref="E39:F39"/>
    <mergeCell ref="G39:H39"/>
    <mergeCell ref="J39:K39"/>
    <mergeCell ref="L39:M39"/>
    <mergeCell ref="N39:R39"/>
    <mergeCell ref="S40:T40"/>
    <mergeCell ref="U40:V40"/>
    <mergeCell ref="W40:X40"/>
    <mergeCell ref="Y40:Z40"/>
    <mergeCell ref="AA40:AD40"/>
    <mergeCell ref="AE40:AI40"/>
    <mergeCell ref="C40:D40"/>
    <mergeCell ref="E40:F40"/>
    <mergeCell ref="G40:H40"/>
    <mergeCell ref="J40:K40"/>
    <mergeCell ref="L40:M40"/>
    <mergeCell ref="N40:R40"/>
    <mergeCell ref="S41:T41"/>
    <mergeCell ref="U41:V41"/>
    <mergeCell ref="W41:X41"/>
    <mergeCell ref="Y41:Z41"/>
    <mergeCell ref="AA41:AD41"/>
    <mergeCell ref="AE41:AI41"/>
    <mergeCell ref="C41:D41"/>
    <mergeCell ref="E41:F41"/>
    <mergeCell ref="G41:H41"/>
    <mergeCell ref="J41:K41"/>
    <mergeCell ref="L41:M41"/>
    <mergeCell ref="N41:R41"/>
    <mergeCell ref="S42:T42"/>
    <mergeCell ref="U42:V42"/>
    <mergeCell ref="W42:X42"/>
    <mergeCell ref="Y42:Z42"/>
    <mergeCell ref="AA42:AD42"/>
    <mergeCell ref="AE42:AI42"/>
    <mergeCell ref="C42:D42"/>
    <mergeCell ref="E42:F42"/>
    <mergeCell ref="G42:H42"/>
    <mergeCell ref="J42:K42"/>
    <mergeCell ref="L42:M42"/>
    <mergeCell ref="N42:R42"/>
    <mergeCell ref="S43:T43"/>
    <mergeCell ref="U43:V43"/>
    <mergeCell ref="W43:X43"/>
    <mergeCell ref="Y43:Z43"/>
    <mergeCell ref="AA43:AD43"/>
    <mergeCell ref="AE43:AI43"/>
    <mergeCell ref="C43:D43"/>
    <mergeCell ref="E43:F43"/>
    <mergeCell ref="G43:H43"/>
    <mergeCell ref="J43:K43"/>
    <mergeCell ref="L43:M43"/>
    <mergeCell ref="N43:R43"/>
    <mergeCell ref="S44:T44"/>
    <mergeCell ref="U44:V44"/>
    <mergeCell ref="W44:X44"/>
    <mergeCell ref="Y44:Z44"/>
    <mergeCell ref="AA44:AD44"/>
    <mergeCell ref="AE44:AI44"/>
    <mergeCell ref="C44:D44"/>
    <mergeCell ref="E44:F44"/>
    <mergeCell ref="G44:H44"/>
    <mergeCell ref="J44:K44"/>
    <mergeCell ref="L44:M44"/>
    <mergeCell ref="N44:R44"/>
    <mergeCell ref="S45:T45"/>
    <mergeCell ref="U45:V45"/>
    <mergeCell ref="W45:X45"/>
    <mergeCell ref="Y45:Z45"/>
    <mergeCell ref="AA45:AD45"/>
    <mergeCell ref="AE45:AI45"/>
    <mergeCell ref="C45:D45"/>
    <mergeCell ref="E45:F45"/>
    <mergeCell ref="G45:H45"/>
    <mergeCell ref="J45:K45"/>
    <mergeCell ref="L45:M45"/>
    <mergeCell ref="N45:R45"/>
    <mergeCell ref="S46:T46"/>
    <mergeCell ref="U46:V46"/>
    <mergeCell ref="W46:X46"/>
    <mergeCell ref="Y46:Z46"/>
    <mergeCell ref="AA46:AD46"/>
    <mergeCell ref="AE46:AI46"/>
    <mergeCell ref="C46:D46"/>
    <mergeCell ref="E46:F46"/>
    <mergeCell ref="G46:H46"/>
    <mergeCell ref="J46:K46"/>
    <mergeCell ref="L46:M46"/>
    <mergeCell ref="N46:R46"/>
    <mergeCell ref="S47:T47"/>
    <mergeCell ref="U47:V47"/>
    <mergeCell ref="W47:X47"/>
    <mergeCell ref="Y47:Z47"/>
    <mergeCell ref="AA47:AD47"/>
    <mergeCell ref="AE47:AI47"/>
    <mergeCell ref="C47:D47"/>
    <mergeCell ref="E47:F47"/>
    <mergeCell ref="G47:H47"/>
    <mergeCell ref="J47:K47"/>
    <mergeCell ref="L47:M47"/>
    <mergeCell ref="N47:R47"/>
    <mergeCell ref="S48:T48"/>
    <mergeCell ref="U48:V48"/>
    <mergeCell ref="W48:X48"/>
    <mergeCell ref="Y48:Z48"/>
    <mergeCell ref="AA48:AD48"/>
    <mergeCell ref="AE48:AI48"/>
    <mergeCell ref="C48:D48"/>
    <mergeCell ref="E48:F48"/>
    <mergeCell ref="G48:H48"/>
    <mergeCell ref="J48:K48"/>
    <mergeCell ref="L48:M48"/>
    <mergeCell ref="N48:R48"/>
    <mergeCell ref="S49:T49"/>
    <mergeCell ref="U49:V49"/>
    <mergeCell ref="W49:X49"/>
    <mergeCell ref="Y49:Z49"/>
    <mergeCell ref="AA49:AD49"/>
    <mergeCell ref="AE49:AI49"/>
    <mergeCell ref="C49:D49"/>
    <mergeCell ref="E49:F49"/>
    <mergeCell ref="G49:H49"/>
    <mergeCell ref="J49:K49"/>
    <mergeCell ref="L49:M49"/>
    <mergeCell ref="N49:R49"/>
    <mergeCell ref="S50:T50"/>
    <mergeCell ref="U50:V50"/>
    <mergeCell ref="W50:X50"/>
    <mergeCell ref="Y50:Z50"/>
    <mergeCell ref="AA50:AD50"/>
    <mergeCell ref="AE50:AI50"/>
    <mergeCell ref="C50:D50"/>
    <mergeCell ref="E50:F50"/>
    <mergeCell ref="G50:H50"/>
    <mergeCell ref="J50:K50"/>
    <mergeCell ref="L50:M50"/>
    <mergeCell ref="N50:R50"/>
    <mergeCell ref="S51:T51"/>
    <mergeCell ref="U51:V51"/>
    <mergeCell ref="W51:X51"/>
    <mergeCell ref="Y51:Z51"/>
    <mergeCell ref="AA51:AD51"/>
    <mergeCell ref="AE51:AI51"/>
    <mergeCell ref="C51:D51"/>
    <mergeCell ref="E51:F51"/>
    <mergeCell ref="G51:H51"/>
    <mergeCell ref="J51:K51"/>
    <mergeCell ref="L51:M51"/>
    <mergeCell ref="N51:R51"/>
    <mergeCell ref="S52:T52"/>
    <mergeCell ref="U52:V52"/>
    <mergeCell ref="W52:X52"/>
    <mergeCell ref="Y52:Z52"/>
    <mergeCell ref="AA52:AD52"/>
    <mergeCell ref="AE52:AI52"/>
    <mergeCell ref="C52:D52"/>
    <mergeCell ref="E52:F52"/>
    <mergeCell ref="G52:H52"/>
    <mergeCell ref="J52:K52"/>
    <mergeCell ref="L52:M52"/>
    <mergeCell ref="N52:R52"/>
    <mergeCell ref="S53:T53"/>
    <mergeCell ref="U53:V53"/>
    <mergeCell ref="W53:X53"/>
    <mergeCell ref="Y53:Z53"/>
    <mergeCell ref="AA53:AD53"/>
    <mergeCell ref="AE53:AI53"/>
    <mergeCell ref="C53:D53"/>
    <mergeCell ref="E53:F53"/>
    <mergeCell ref="G53:H53"/>
    <mergeCell ref="J53:K53"/>
    <mergeCell ref="L53:M53"/>
    <mergeCell ref="N53:R53"/>
    <mergeCell ref="S54:T54"/>
    <mergeCell ref="U54:V54"/>
    <mergeCell ref="W54:X54"/>
    <mergeCell ref="Y54:Z54"/>
    <mergeCell ref="AA54:AD54"/>
    <mergeCell ref="AE54:AI54"/>
    <mergeCell ref="C54:D54"/>
    <mergeCell ref="E54:F54"/>
    <mergeCell ref="G54:H54"/>
    <mergeCell ref="J54:K54"/>
    <mergeCell ref="L54:M54"/>
    <mergeCell ref="N54:R54"/>
    <mergeCell ref="S55:T55"/>
    <mergeCell ref="U55:V55"/>
    <mergeCell ref="W55:X55"/>
    <mergeCell ref="Y55:Z55"/>
    <mergeCell ref="AA55:AD55"/>
    <mergeCell ref="AE55:AI55"/>
    <mergeCell ref="C55:D55"/>
    <mergeCell ref="E55:F55"/>
    <mergeCell ref="G55:H55"/>
    <mergeCell ref="J55:K55"/>
    <mergeCell ref="L55:M55"/>
    <mergeCell ref="N55:R55"/>
    <mergeCell ref="S56:T56"/>
    <mergeCell ref="U56:V56"/>
    <mergeCell ref="W56:X56"/>
    <mergeCell ref="Y56:Z56"/>
    <mergeCell ref="AA56:AD56"/>
    <mergeCell ref="AE56:AI56"/>
    <mergeCell ref="C56:D56"/>
    <mergeCell ref="E56:F56"/>
    <mergeCell ref="G56:H56"/>
    <mergeCell ref="J56:K56"/>
    <mergeCell ref="L56:M56"/>
    <mergeCell ref="N56:R56"/>
    <mergeCell ref="S57:T57"/>
    <mergeCell ref="N57:R57"/>
    <mergeCell ref="U57:V57"/>
    <mergeCell ref="W57:X57"/>
    <mergeCell ref="Y57:Z57"/>
    <mergeCell ref="AA57:AD57"/>
    <mergeCell ref="AE57:AI57"/>
    <mergeCell ref="C57:D57"/>
    <mergeCell ref="E57:F57"/>
    <mergeCell ref="G57:H57"/>
    <mergeCell ref="J57:K57"/>
    <mergeCell ref="L57:M57"/>
    <mergeCell ref="A59:AI59"/>
    <mergeCell ref="A60:G61"/>
    <mergeCell ref="I60:AI61"/>
    <mergeCell ref="S58:T58"/>
    <mergeCell ref="U58:V58"/>
    <mergeCell ref="W58:X58"/>
    <mergeCell ref="Y58:Z58"/>
    <mergeCell ref="AA58:AD58"/>
    <mergeCell ref="AE58:AI58"/>
    <mergeCell ref="C58:D58"/>
    <mergeCell ref="E58:F58"/>
    <mergeCell ref="G58:H58"/>
    <mergeCell ref="J58:K58"/>
    <mergeCell ref="L58:M58"/>
    <mergeCell ref="N58:R58"/>
    <mergeCell ref="Y15:AA15"/>
    <mergeCell ref="AB15:AC15"/>
    <mergeCell ref="A16:I16"/>
    <mergeCell ref="J16:M16"/>
    <mergeCell ref="N16:O16"/>
    <mergeCell ref="P16:Q16"/>
    <mergeCell ref="R16:U16"/>
    <mergeCell ref="V16:W16"/>
    <mergeCell ref="Y16:AA16"/>
    <mergeCell ref="AB16:AC16"/>
    <mergeCell ref="A15:I15"/>
    <mergeCell ref="J15:M15"/>
    <mergeCell ref="N15:O15"/>
    <mergeCell ref="P15:Q15"/>
    <mergeCell ref="R15:U15"/>
    <mergeCell ref="V15:W15"/>
  </mergeCells>
  <phoneticPr fontId="2"/>
  <pageMargins left="0.39370078740157483" right="0.19685039370078741" top="0.19685039370078741" bottom="0.19685039370078741" header="0.31496062992125984" footer="0.31496062992125984"/>
  <pageSetup paperSize="9" scale="8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ﾁｰﾑﾃﾞｰﾀ入力</vt:lpstr>
      <vt:lpstr>高体連メンバー表</vt:lpstr>
      <vt:lpstr>選手交代カード(高体連)</vt:lpstr>
      <vt:lpstr>選手交代カード(高円宮杯)</vt:lpstr>
      <vt:lpstr>A_登録（BL用30名）</vt:lpstr>
      <vt:lpstr>B_登録（BL外用46名）</vt:lpstr>
      <vt:lpstr>C_（人数制限なし）登録</vt:lpstr>
      <vt:lpstr>②D_人数制限なし</vt:lpstr>
      <vt:lpstr>E_制限なし</vt:lpstr>
      <vt:lpstr>②D_人数制限なし!Print_Area</vt:lpstr>
      <vt:lpstr>'A_登録（BL用30名）'!Print_Area</vt:lpstr>
      <vt:lpstr>'C_（人数制限なし）登録'!Print_Area</vt:lpstr>
      <vt:lpstr>E_制限なし!Print_Area</vt:lpstr>
      <vt:lpstr>高体連メンバー表!Print_Area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青天目　正人</cp:lastModifiedBy>
  <cp:lastPrinted>2023-03-14T02:06:49Z</cp:lastPrinted>
  <dcterms:created xsi:type="dcterms:W3CDTF">2004-04-18T09:08:11Z</dcterms:created>
  <dcterms:modified xsi:type="dcterms:W3CDTF">2023-03-14T02:37:04Z</dcterms:modified>
</cp:coreProperties>
</file>